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firstSheet="9" activeTab="14"/>
  </bookViews>
  <sheets>
    <sheet name="1. sz. mell." sheetId="1" r:id="rId1"/>
    <sheet name="2. sz. mell." sheetId="2" r:id="rId2"/>
    <sheet name="3.1. sz. mell" sheetId="3" r:id="rId3"/>
    <sheet name="3.2.sz. mell" sheetId="4" r:id="rId4"/>
    <sheet name="3.3. sz. melléklet" sheetId="5" r:id="rId5"/>
    <sheet name="4.a.sz.mell" sheetId="6" r:id="rId6"/>
    <sheet name="4.b.sz.mell " sheetId="7" r:id="rId7"/>
    <sheet name="5.sz.mell" sheetId="8" r:id="rId8"/>
    <sheet name="6.sz.mell" sheetId="9" r:id="rId9"/>
    <sheet name="7.sz.mell." sheetId="10" r:id="rId10"/>
    <sheet name="8.sz.mell" sheetId="11" r:id="rId11"/>
    <sheet name="9.sz.mell" sheetId="12" r:id="rId12"/>
    <sheet name="10. melléklet" sheetId="13" r:id="rId13"/>
    <sheet name="11. melléklet" sheetId="14" r:id="rId14"/>
    <sheet name="12 sz. mell" sheetId="15" r:id="rId15"/>
  </sheets>
  <definedNames>
    <definedName name="_xlnm.Print_Titles" localSheetId="2">'3.1. sz. mell'!$1:$7</definedName>
    <definedName name="_xlnm.Print_Area" localSheetId="12">'10. melléklet'!$A$1:$H$11</definedName>
  </definedNames>
  <calcPr fullCalcOnLoad="1"/>
</workbook>
</file>

<file path=xl/sharedStrings.xml><?xml version="1.0" encoding="utf-8"?>
<sst xmlns="http://schemas.openxmlformats.org/spreadsheetml/2006/main" count="708" uniqueCount="464">
  <si>
    <t>B E V É T E L E K</t>
  </si>
  <si>
    <t>Sor-szám</t>
  </si>
  <si>
    <t>Bevételi jogcím</t>
  </si>
  <si>
    <t>1.</t>
  </si>
  <si>
    <t>I. Önkormányzat működési bevételei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</si>
  <si>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</si>
  <si>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</si>
  <si>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</si>
  <si>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</si>
  <si>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</si>
  <si>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</si>
  <si>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</si>
  <si>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</si>
  <si>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</si>
  <si>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</si>
  <si>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</si>
  <si>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</si>
  <si>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</si>
  <si>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</si>
  <si>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</si>
  <si>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</si>
  <si>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</si>
  <si>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</si>
  <si>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</si>
  <si>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</si>
  <si>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</si>
  <si>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</si>
  <si>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</si>
  <si>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</si>
  <si>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</si>
  <si>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</si>
  <si>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</si>
  <si>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II. Felhalmozási és tőkejellegű bevételek</t>
  </si>
  <si>
    <t>28.</t>
  </si>
  <si>
    <t>FOLYÓ BEVÉTELEK ÖSSZESEN:</t>
  </si>
  <si>
    <t>BEVÉTELEK ÖSSZESEN:</t>
  </si>
  <si>
    <t>K I A D Á S O K</t>
  </si>
  <si>
    <t>I. Folyó (működési) kiadások</t>
  </si>
  <si>
    <t>Személyi  juttatások</t>
  </si>
  <si>
    <t>Munkaadókat terhelő járulékok</t>
  </si>
  <si>
    <t>Dologi  kiadások</t>
  </si>
  <si>
    <t>Ellátottak pénzbeli juttatása</t>
  </si>
  <si>
    <t>Tartalékok</t>
  </si>
  <si>
    <t>II. Felhalmozási és tőke jellegű kiadások</t>
  </si>
  <si>
    <t>Cím neve, száma</t>
  </si>
  <si>
    <t>01</t>
  </si>
  <si>
    <t>Alcím neve, száma</t>
  </si>
  <si>
    <t xml:space="preserve">  ………...…………        </t>
  </si>
  <si>
    <t>--------</t>
  </si>
  <si>
    <t>Ezer forintban !</t>
  </si>
  <si>
    <t>Kiemelt előirány-zat</t>
  </si>
  <si>
    <t>száma</t>
  </si>
  <si>
    <t>Bevételek</t>
  </si>
  <si>
    <t>Intézményi működési bevételek</t>
  </si>
  <si>
    <t>Alaptevékenység bevételei</t>
  </si>
  <si>
    <t>Alaptevékenység egyéb bevételei</t>
  </si>
  <si>
    <t>Kamatbevételek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</si>
  <si>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</si>
  <si>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</si>
  <si>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</si>
  <si>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</si>
  <si>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</si>
  <si>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</si>
  <si>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Normatív állami hozzájárulás</t>
  </si>
  <si>
    <t>Központosított előirányzat</t>
  </si>
  <si>
    <t>Működésképtelen önkormányzatok tám.</t>
  </si>
  <si>
    <t>Normatív kötött felhasználású támogatás</t>
  </si>
  <si>
    <t>Területi kiegyenlítést szolg. fejl. célú tám.</t>
  </si>
  <si>
    <t>Egyéb központi támogatás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</si>
  <si>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</si>
  <si>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</si>
  <si>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</si>
  <si>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</si>
  <si>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</si>
  <si>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</si>
  <si>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</si>
  <si>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Felhalmozási célú kiadások</t>
  </si>
  <si>
    <t>Felújítások kiadásai</t>
  </si>
  <si>
    <t>Egyéb fejlesztési célú kiadások</t>
  </si>
  <si>
    <t>Általános tartalék</t>
  </si>
  <si>
    <t xml:space="preserve">KIADÁSOK ÖSSZESEN: </t>
  </si>
  <si>
    <t>Létszámkeret /átlagos állományi létszám/ (fő)</t>
  </si>
  <si>
    <t>Intézmények egyéb sajátos bevételei</t>
  </si>
  <si>
    <t>Önkormányzati támogatás</t>
  </si>
  <si>
    <t>Szociális gondoskodás</t>
  </si>
  <si>
    <t>Egészségügyi ellátás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</si>
  <si>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</si>
  <si>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</si>
  <si>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</si>
  <si>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</si>
  <si>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</si>
  <si>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</si>
  <si>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</si>
  <si>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</si>
  <si>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</si>
  <si>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</si>
  <si>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</si>
  <si>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</si>
  <si>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</si>
  <si>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</si>
  <si>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</si>
  <si>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</si>
  <si>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</si>
  <si>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</si>
  <si>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</si>
  <si>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Sor-
szám</t>
  </si>
  <si>
    <t>Felhalmozási célú pénzeszközátadás</t>
  </si>
  <si>
    <t>Hitelek, kölcsönök bevételei</t>
  </si>
  <si>
    <t>Értékpapírok bevételei</t>
  </si>
  <si>
    <t>Önkormányzatok sajátos felhalmozási és tőkebevételei</t>
  </si>
  <si>
    <t>Értékpapírok kiadásai</t>
  </si>
  <si>
    <t xml:space="preserve"> KIADÁSOK ÖSSZESEN: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</si>
  <si>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</si>
  <si>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</si>
  <si>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</si>
  <si>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</si>
  <si>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</si>
  <si>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</si>
  <si>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</si>
  <si>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Normatív támogatások</t>
  </si>
  <si>
    <t>Központosított előirányzatok</t>
  </si>
  <si>
    <t xml:space="preserve">Kiegészítő támogatás </t>
  </si>
  <si>
    <t>Működésképtelen önkormányzatok támogatása</t>
  </si>
  <si>
    <t>Központi (fejezettől) költségvetési szervtől</t>
  </si>
  <si>
    <t>Előző évi várható pénzmaradvány igénybev.</t>
  </si>
  <si>
    <t xml:space="preserve">Forráshiány </t>
  </si>
  <si>
    <t>Felújítás</t>
  </si>
  <si>
    <t>Pénzügyi befektetések kiadásai</t>
  </si>
  <si>
    <t>Társadalom- és szociálpolitikai juttatások</t>
  </si>
  <si>
    <t>Egyéb tartalék</t>
  </si>
  <si>
    <t>V. Finanszírozási bevételek</t>
  </si>
  <si>
    <t>Támogatások, kiegészítések</t>
  </si>
  <si>
    <t>Kiegészítő támogatás (egyéb)</t>
  </si>
  <si>
    <t>Egyéb folyó kiadások</t>
  </si>
  <si>
    <t>I/2. Önkormányzat sajátos működési bevételei</t>
  </si>
  <si>
    <t>III. Támogatások, kiegészítések</t>
  </si>
  <si>
    <t>Normatív kötött felhasználású  támogatás</t>
  </si>
  <si>
    <t>Területi kiegyenlítést szolg. fejl. célú támogatás</t>
  </si>
  <si>
    <t>Előző évi vállalkozási eredmény igénybev.</t>
  </si>
  <si>
    <t>Intézményi beruházási kiadások</t>
  </si>
  <si>
    <t>Vállalkozási bevételek</t>
  </si>
  <si>
    <t>Módosított előirányzat</t>
  </si>
  <si>
    <t>Teljesítés</t>
  </si>
  <si>
    <t>Eredeti 
előirányzat</t>
  </si>
  <si>
    <t>Kiadási jogcím</t>
  </si>
  <si>
    <t>előirányzat</t>
  </si>
  <si>
    <t>Eredeti</t>
  </si>
  <si>
    <t>Módosított</t>
  </si>
  <si>
    <t>EGYSZERŰSÍTETT PÉNZFORGALMI JELENTÉS</t>
  </si>
  <si>
    <t>Felhalmozási kiadások</t>
  </si>
  <si>
    <t>Pénzforgalom nélküli kiadások</t>
  </si>
  <si>
    <t>Önkormányzatok sajátos működési bevételei</t>
  </si>
  <si>
    <t>Felhalmozási és tőke jellegű bevételek</t>
  </si>
  <si>
    <t>Dologi és egyéb folyó  kiadások</t>
  </si>
  <si>
    <t>Finanszírozási kiadások összesen (09+10)</t>
  </si>
  <si>
    <t>Pénzforgalmi kiadások (08+11)</t>
  </si>
  <si>
    <t>Kiadások összesen ( 12+13+14 )</t>
  </si>
  <si>
    <t xml:space="preserve">Kiegyenlítő, függő, átfutó kiadások </t>
  </si>
  <si>
    <t>18-ból önkormányzatok sajátos felhalmozási és tőkebevételei</t>
  </si>
  <si>
    <t>20-ból önkormányzatok költségvetési támogatása</t>
  </si>
  <si>
    <t>Finanszírozási bevételek összesen (23+24)</t>
  </si>
  <si>
    <t>Pénzforgalmi bevételek ( 22+25 )</t>
  </si>
  <si>
    <t>Bevételek összesen ( 26+27+28 )</t>
  </si>
  <si>
    <t>Finanszírozási műveletek eredménye (25-11)</t>
  </si>
  <si>
    <t>Költségvetési bevételek és kiadások különbsége (22+27-8-13) [költségvetési hiány (-), költségvetési többlet (+)]</t>
  </si>
  <si>
    <t xml:space="preserve">III. Tartalékok </t>
  </si>
  <si>
    <t>IV.  Hitelek kamatai</t>
  </si>
  <si>
    <t>VI. Finanszírozási kiadások</t>
  </si>
  <si>
    <t>Hitelek kamatai</t>
  </si>
  <si>
    <t>Egyéb kiadások</t>
  </si>
  <si>
    <t>Előirányzat-csoport</t>
  </si>
  <si>
    <t>Előirányzat-csoport, kiemelt előirányzat megnevezése</t>
  </si>
  <si>
    <t>Előirányzat</t>
  </si>
  <si>
    <t>Általános forgalmi adó-bevételek, visszatér.</t>
  </si>
  <si>
    <t>Önkormányzat sajátos működési bevételei</t>
  </si>
  <si>
    <t>Előző évi vállalkozási eredmény igénybevétele</t>
  </si>
  <si>
    <t>Művelődési, sportfeladatok</t>
  </si>
  <si>
    <t>----------------------------------------------------------</t>
  </si>
  <si>
    <t>Előző évi pénzmaradvány</t>
  </si>
  <si>
    <t>Intézményi beruházás</t>
  </si>
  <si>
    <t>Cél-, címzett támogatás</t>
  </si>
  <si>
    <t>Területi kiegyenlítést szolg. Fejl. Célú támogatás</t>
  </si>
  <si>
    <t>EU támogatásból megvalósulóprojekt</t>
  </si>
  <si>
    <t>Költségvetési szervek támogatása</t>
  </si>
  <si>
    <t>Aktív és passzív pénzügyi műveletek egyenlege (28-14)</t>
  </si>
  <si>
    <t>Kiegyenlítő, függő, átfutó bevételek</t>
  </si>
  <si>
    <t>Költségvetési pénzforgalmi kiadások öszesen ( 01+...+07 )</t>
  </si>
  <si>
    <t>Önkormányzatok sajátos működési bevétele</t>
  </si>
  <si>
    <t>Támogatások, kiegészítések és véglegesen átvett pénzeszközök</t>
  </si>
  <si>
    <t>Költségvetési pénzforgalmi bevételek összesen (16+17+18+20)</t>
  </si>
  <si>
    <t>-------------</t>
  </si>
  <si>
    <t>Felhalmozási célú hitelek kamata</t>
  </si>
  <si>
    <t>Sióagárd Község Önkormányzata</t>
  </si>
  <si>
    <t>Német  Kisebbségi Önkormányzat</t>
  </si>
  <si>
    <t>Támogatásértékű bevétel TB alapoktól</t>
  </si>
  <si>
    <t>Támogatásértékű bev. elkülönített állami pénzalapból</t>
  </si>
  <si>
    <t>IV. Támogatásértékű bevételek</t>
  </si>
  <si>
    <t>Működési célú pénzeszközátadás, támog. ért. Kiadás</t>
  </si>
  <si>
    <t>Támogatásértékű bevételek, átvett pénzeszk.</t>
  </si>
  <si>
    <t>Támogatásértékű bevételek</t>
  </si>
  <si>
    <t>Működ. célú támog. ért. Kiadás</t>
  </si>
  <si>
    <t>Támogatásértékű kiadások</t>
  </si>
  <si>
    <t>Működési célú támogatásértékű bevétel</t>
  </si>
  <si>
    <t>Fejlesztési célú támogatásértékű bevétel</t>
  </si>
  <si>
    <t xml:space="preserve">Dologi  kiadások                                               </t>
  </si>
  <si>
    <t>Támogatásértékű kiadás</t>
  </si>
  <si>
    <t>Felhalmozási célú hiteltörlesztés</t>
  </si>
  <si>
    <t>Felhalmozási célú hitel felvétel</t>
  </si>
  <si>
    <t>Községgazdálkodás</t>
  </si>
  <si>
    <t>3/1. számú melléklet</t>
  </si>
  <si>
    <t>3/2. számú melléklet</t>
  </si>
  <si>
    <t>Sportöltöző felújítása</t>
  </si>
  <si>
    <t>Sióagárd-Fácánkert Községek Körjegyzősége</t>
  </si>
  <si>
    <t>Létszámkeret (fő)</t>
  </si>
  <si>
    <t>Átlagos állományi létszám/ (fő)</t>
  </si>
  <si>
    <t>Teljesítés %-a</t>
  </si>
  <si>
    <t>Céljellegű decentralizált támogatás, vis major</t>
  </si>
  <si>
    <t>Támogatásért. bev. helyi önkormányzatoktól</t>
  </si>
  <si>
    <t>Függő, átfutó bevételek</t>
  </si>
  <si>
    <t>Céljell. dec. támogatás, vis major</t>
  </si>
  <si>
    <t>SIÓAGÁRD KÖZSÉG ÖNKORMÁNYZATA</t>
  </si>
  <si>
    <t>Átvett pénzeszközök</t>
  </si>
  <si>
    <t>1. számú melléklet</t>
  </si>
  <si>
    <t>Sióagárd Község Önkormányzatának Címrendje</t>
  </si>
  <si>
    <t>Cím</t>
  </si>
  <si>
    <t>Alcím</t>
  </si>
  <si>
    <t>Kiemelt Ei.</t>
  </si>
  <si>
    <t>Cím, kiemelt előirányzat megnevezése</t>
  </si>
  <si>
    <t>Községi Önkormányzat</t>
  </si>
  <si>
    <t>Igazgatási feladatok</t>
  </si>
  <si>
    <t>Német Kisebbségi Önkormányzat</t>
  </si>
  <si>
    <t>Önkormányzat működési bevételei</t>
  </si>
  <si>
    <t>EGYSZERŰSÍTETT PÉNZMARADVÁNY-KIMUTATÁS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</si>
  <si>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</si>
  <si>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</si>
  <si>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</si>
  <si>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</si>
  <si>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</si>
  <si>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>Záró pénzkészlet</t>
  </si>
  <si>
    <t>Egyéb aktív és passzív pénzügyi elszámolások összevont záróegyenlege (±)</t>
  </si>
  <si>
    <t>Előző év(ek)ben képzett tartalékok maradványa ( - )</t>
  </si>
  <si>
    <t>Vállalkozási tevékenység pénzforgalmi eredménye ( - )</t>
  </si>
  <si>
    <t>Tárgyévi helyesbített pénzmaradvány ( 1 ± 2 - 3 - 4 )</t>
  </si>
  <si>
    <t>Finanszírozásból származó korrekciók ( ± )</t>
  </si>
  <si>
    <t>Pénzmaradványt terhelő elvonások ( ± )</t>
  </si>
  <si>
    <t>A vállalkozási tevékenység eredményéből alaptevékenység ellátására felhasznált összeg</t>
  </si>
  <si>
    <t>Költségvetési pénzmaradványt külön jogszabály alapján módosító tétel ( ± )</t>
  </si>
  <si>
    <t>Módosított pénzmaradvány ( 5 ± 6 ± 7 + 8 ± 9 )</t>
  </si>
  <si>
    <t>A 10. sorból az egészségbiztosítási alapból folyósított pénzeszköz maradványa</t>
  </si>
  <si>
    <t>Összesen:</t>
  </si>
  <si>
    <t>Hitel jellege</t>
  </si>
  <si>
    <t>Felvétel
éve</t>
  </si>
  <si>
    <t xml:space="preserve">Lejárat 
éve </t>
  </si>
  <si>
    <t>Állomány december 31-én</t>
  </si>
  <si>
    <t>2010.</t>
  </si>
  <si>
    <t xml:space="preserve">Működési célú </t>
  </si>
  <si>
    <t>Rövid lej. felhalmozási célú</t>
  </si>
  <si>
    <t>Kötvény</t>
  </si>
  <si>
    <t>Hosszú lejáratú felhalmozási célú</t>
  </si>
  <si>
    <t>CIB infrastruktúrális hitel</t>
  </si>
  <si>
    <t>Kötelezettség
jogcíme</t>
  </si>
  <si>
    <t>Kötelezettség- 
vállalás 
éve</t>
  </si>
  <si>
    <t>Kötelezettségek a következő években</t>
  </si>
  <si>
    <t>Összesen</t>
  </si>
  <si>
    <t xml:space="preserve"> (6+7+8+9)</t>
  </si>
  <si>
    <t>Működési célú
hiteltörlesztés (tőke+kamat)</t>
  </si>
  <si>
    <t>............................</t>
  </si>
  <si>
    <t>Felhalmozási célú hiteltörlesztés (tőke+kamat) CIB hitel, lejárat: 2026. 03.16.</t>
  </si>
  <si>
    <t xml:space="preserve">Infrastruktúrális hitel törlesztés </t>
  </si>
  <si>
    <t>Kamat</t>
  </si>
  <si>
    <t>Beruházás célonként</t>
  </si>
  <si>
    <t>Felújítás feladatonként</t>
  </si>
  <si>
    <t>Összesen (1+4+7+9)</t>
  </si>
  <si>
    <t>2011.</t>
  </si>
  <si>
    <t xml:space="preserve">Egyéb központi támogatás </t>
  </si>
  <si>
    <t xml:space="preserve">Cél- és címzett támogatás </t>
  </si>
  <si>
    <t>Jövedelempótló támogatások kiegészítése</t>
  </si>
  <si>
    <t xml:space="preserve">Egyéb közp.támogatás </t>
  </si>
  <si>
    <t>29.</t>
  </si>
  <si>
    <t>30.</t>
  </si>
  <si>
    <t>Fejlesztési célú tartalék</t>
  </si>
  <si>
    <t>V. Egyéb kiadások (függő, átfutó)</t>
  </si>
  <si>
    <t>Cél- és címzett támogatások</t>
  </si>
  <si>
    <t xml:space="preserve">   Előző évi visszatérítés</t>
  </si>
  <si>
    <t>Támogatásértékű bevétel kv. szervtől</t>
  </si>
  <si>
    <t>Támogatásértékű bev. TB alapból</t>
  </si>
  <si>
    <t>Támogatásé. bev. Fejezeti kez. EI-tól</t>
  </si>
  <si>
    <t>Támogatásért. bev. Elkülönített állami pénzal.</t>
  </si>
  <si>
    <t>Támogatásért. bev. önkormányzatoktól</t>
  </si>
  <si>
    <t xml:space="preserve">  Átvett pénzeszközök</t>
  </si>
  <si>
    <t>Függő-, átfutó bevételek</t>
  </si>
  <si>
    <t>Felesztési célú tartalékok</t>
  </si>
  <si>
    <t>Egyéb kiadások(támogatási kölcsön)</t>
  </si>
  <si>
    <t xml:space="preserve">Függő-, átfutó kiadások </t>
  </si>
  <si>
    <t>Egyéb (függő-, átfutó kiadások)</t>
  </si>
  <si>
    <t>Támogatási kölcsön</t>
  </si>
  <si>
    <t>Felhalmozási célú pénzeszköz átadás, támog. ért. kiadás</t>
  </si>
  <si>
    <t>Felhalmozási célú támog.értékű bevétel, pénze. átvétel</t>
  </si>
  <si>
    <t>Iskola menyezet felújítása</t>
  </si>
  <si>
    <t>Községháza felújítása</t>
  </si>
  <si>
    <t>Falufejlesztés</t>
  </si>
  <si>
    <t>Szociális étkezés</t>
  </si>
  <si>
    <t>Munkahelyi étkeztetés</t>
  </si>
  <si>
    <t>Civil támogatási keret</t>
  </si>
  <si>
    <t>Végleges pénze.átadás, támogatásért. kiadás, finanszirozás</t>
  </si>
  <si>
    <t>Társadalmi, szociálpolitikai és egyéb juttatás</t>
  </si>
  <si>
    <t>Eredeti előirányzat</t>
  </si>
  <si>
    <t>Kistérségi tagdíj</t>
  </si>
  <si>
    <t>Kistérségi közmunka program</t>
  </si>
  <si>
    <t>Szekszárd MJV polgárvédelmi hozzájárulás</t>
  </si>
  <si>
    <t>Szd MJV Közokt. Intézménytársulás (2005-2008)</t>
  </si>
  <si>
    <t>Fácánkert Község Önkormányzata -ifjúsági referens</t>
  </si>
  <si>
    <t>Szekszárd  MJV -Orvosi ügyeleti díj</t>
  </si>
  <si>
    <t>Szekszárd MJV - védőnő helyettesítés</t>
  </si>
  <si>
    <t>Bursa Hungarica ösztöndíj támogatása</t>
  </si>
  <si>
    <t>TM Rendőrkapitányság - KMB gépjárműköltség</t>
  </si>
  <si>
    <t>Erdei iskola támogatása</t>
  </si>
  <si>
    <t>Átadott pénzeszközök</t>
  </si>
  <si>
    <t>2012.</t>
  </si>
  <si>
    <t>Egyéb finanszírozási kiadások</t>
  </si>
  <si>
    <t>Óvodai vizesblokk felújítása</t>
  </si>
  <si>
    <t>Kártalanítás</t>
  </si>
  <si>
    <t>Előző évi vállalk. eredmény igénybevétele</t>
  </si>
  <si>
    <t xml:space="preserve">                           </t>
  </si>
  <si>
    <t>Függő- átfutó kiadások</t>
  </si>
  <si>
    <t>Munkahelyi vendéglátás</t>
  </si>
  <si>
    <t>3/3. számú melléklet</t>
  </si>
  <si>
    <t>Beruházási kiadások</t>
  </si>
  <si>
    <t>Tolna Város Önkormányzata - CSSK intézmény finansz.</t>
  </si>
  <si>
    <t>Hulladékgazdálodási konzorciumi tagdíj</t>
  </si>
  <si>
    <t>Szekszárd MJV Közoktatási intézménytársulás (2010)</t>
  </si>
  <si>
    <t>Fácánkert Község Önkormányzata -2009. évi elszámolás</t>
  </si>
  <si>
    <t>Civil szervezeteknek nyújtott kölcsön</t>
  </si>
  <si>
    <t>Egyéb célhoz kötött támogatás</t>
  </si>
  <si>
    <t>Sióagárdi tagintézményi tanulók ingyenes tankönyve</t>
  </si>
  <si>
    <t>Német Kisebbségi Önkormányzat- iskola támogatása</t>
  </si>
  <si>
    <t xml:space="preserve">                                                      - óvoda támogatása</t>
  </si>
  <si>
    <t xml:space="preserve">                                                    - önk. segélyeszés támog</t>
  </si>
  <si>
    <t>Hulladék konzorcium 2010. évi ISPA pályázati önerő</t>
  </si>
  <si>
    <t>Magyar Kármentő Alap támogatása</t>
  </si>
  <si>
    <t>HÉRA Alapítvány támogatása</t>
  </si>
  <si>
    <t>Német Kisebbségi Önkorm. - Fecske Bábcsoport</t>
  </si>
  <si>
    <t xml:space="preserve">                                             - Sióagárdi Sport Egyesület</t>
  </si>
  <si>
    <t xml:space="preserve">                                             - Hagyományőrző Egyesület</t>
  </si>
  <si>
    <t>2010. elötti
teljesítés</t>
  </si>
  <si>
    <t>2010. évi
teljesítés</t>
  </si>
  <si>
    <t>2013.</t>
  </si>
  <si>
    <t>2013. 
után</t>
  </si>
  <si>
    <t>2010. ÉV</t>
  </si>
  <si>
    <t>Rövid lejáratú likvid hitel záróállománya</t>
  </si>
  <si>
    <t xml:space="preserve">2010.  </t>
  </si>
  <si>
    <t>I. KIADÁSI JOGCÍMEK</t>
  </si>
  <si>
    <t xml:space="preserve">   Víztermelés, -kezelés, -ellátás</t>
  </si>
  <si>
    <t>Szennyvíz gyűjtése, tisztítása, elhelyezése</t>
  </si>
  <si>
    <t>Települési hulladékok begyűjtése</t>
  </si>
  <si>
    <t>Út, autópálya építése</t>
  </si>
  <si>
    <t>Közutak üzemeltetése</t>
  </si>
  <si>
    <t>Éttermi, mozgó vendéglátás</t>
  </si>
  <si>
    <t>Óvodai intézményi étkeztetés</t>
  </si>
  <si>
    <t>Iskolai intézményi étkeztetés</t>
  </si>
  <si>
    <t>Építményüzemeltetés</t>
  </si>
  <si>
    <t>Egyéb takarítás</t>
  </si>
  <si>
    <t>Zöldterület-kezelés</t>
  </si>
  <si>
    <t xml:space="preserve"> Önkormányzati jogalkotás</t>
  </si>
  <si>
    <t>Önkormányzat igazgatási tevékenység</t>
  </si>
  <si>
    <t>Kisebbségi önkormányzati igazgatási tevékenység</t>
  </si>
  <si>
    <t>Nemzeti ünnepek programjai</t>
  </si>
  <si>
    <t>Közvilágítás</t>
  </si>
  <si>
    <t>Önkormányzatok elszámolásai</t>
  </si>
  <si>
    <t>Ár- és belvízvédelemmel összefüggő feladatok</t>
  </si>
  <si>
    <t>Háziorvosi alapellátás</t>
  </si>
  <si>
    <t xml:space="preserve"> Háziorvosi ügyeleti ellátás</t>
  </si>
  <si>
    <t>Család- és nővédelmi egészségügyi gondozás</t>
  </si>
  <si>
    <t>Ifjúság-egészségügyi gondozás</t>
  </si>
  <si>
    <t>Nem fertőző megbetegedések megelőzése</t>
  </si>
  <si>
    <t>Komplex egészségfejlesztő, prevenciós programok</t>
  </si>
  <si>
    <t>Önkormányzati szociális támogatások fiananszírozása</t>
  </si>
  <si>
    <t>Lakásfenntartási támogatás</t>
  </si>
  <si>
    <t>Ápolási díj alanyi jogon</t>
  </si>
  <si>
    <t>Ápolási díj méltányossági alapon</t>
  </si>
  <si>
    <t>Átmeneti segély</t>
  </si>
  <si>
    <t>Temetési segély</t>
  </si>
  <si>
    <t>Közgyógyellátás</t>
  </si>
  <si>
    <t>Köztemetés</t>
  </si>
  <si>
    <t xml:space="preserve"> Nemzetközi kulturális együttműködés</t>
  </si>
  <si>
    <t>Ifjúsági kezdeményezések, programok</t>
  </si>
  <si>
    <t>Idősügyi kezdeményezések, programok</t>
  </si>
  <si>
    <t>Civil szervezetek működési támogatása</t>
  </si>
  <si>
    <t>Civil szervezetek program-támogatása</t>
  </si>
  <si>
    <t>Kulturális műsorok, rendezvények</t>
  </si>
  <si>
    <t>Könyvtári szolgáltatások</t>
  </si>
  <si>
    <t>Múzeumi kiállítási tevékenység</t>
  </si>
  <si>
    <t>Közművelődési tevékenységek</t>
  </si>
  <si>
    <t xml:space="preserve"> M.n.s. egyéb közösségi, társadalmi tevékenységek</t>
  </si>
  <si>
    <t>Közművelődési intézmények működtetése</t>
  </si>
  <si>
    <t>Sportlétesítmények működtetése</t>
  </si>
  <si>
    <t xml:space="preserve"> Versenysport-tevékenység és támogatása</t>
  </si>
  <si>
    <t>Temető üzemeltetése</t>
  </si>
  <si>
    <t>Lakóingatlan bérbeadása</t>
  </si>
  <si>
    <t>Nem lakóingatlan bérbeadása</t>
  </si>
  <si>
    <t>Fénymásolás, irodai szolgáltatás</t>
  </si>
  <si>
    <t xml:space="preserve"> Televízió-műsor összeállítása, szolgáltatása</t>
  </si>
  <si>
    <t xml:space="preserve"> Óvodai nevelés, ellátás</t>
  </si>
  <si>
    <t xml:space="preserve"> Általános isk. tanulók nappali rendsz. nevelése</t>
  </si>
  <si>
    <t>Saját tulajdonú ingatlan adásvétele</t>
  </si>
  <si>
    <t xml:space="preserve"> Szociális ösztöndíjak</t>
  </si>
  <si>
    <t>Családsegítés</t>
  </si>
  <si>
    <t>Finanszírozási műveletek</t>
  </si>
  <si>
    <t>Hiteltörlesztés</t>
  </si>
  <si>
    <t>Körjegyzőség finanszírozása</t>
  </si>
  <si>
    <t>Bevétel</t>
  </si>
  <si>
    <t>Kiadás</t>
  </si>
  <si>
    <t>Folyóirat, időszaki kiadvány kiadása</t>
  </si>
  <si>
    <t>Adó, illeték kiszabása, beszedése, adóellenőrzés</t>
  </si>
  <si>
    <t>Kiemelt állami és önkormányzati rendezvények</t>
  </si>
  <si>
    <t>Központi költségvetési befizetések</t>
  </si>
  <si>
    <t>Egyéb betegségmegelőzés, népegészségügyi ellátás</t>
  </si>
  <si>
    <t>Rendszeres szociális segély, RÁT</t>
  </si>
  <si>
    <t>Rendszeres gyermekvédelmi pénzbeli ellátás</t>
  </si>
  <si>
    <t>Rendkívüli gyermekvédelmi támogatás</t>
  </si>
  <si>
    <t>Mozgáskorlátozottak közlekedési támogatása</t>
  </si>
  <si>
    <t>Egyéb önkormányzati eseti pénzbeli ellátások</t>
  </si>
  <si>
    <t>Gyermekek napközbeni ellátásához kapcs. Egyéb szolg.</t>
  </si>
  <si>
    <t>Fiatalok társadalmi részvételét segítő programok</t>
  </si>
  <si>
    <t>A gyermekek és fiatalok környezet- és egészségtud.</t>
  </si>
  <si>
    <t>Közcélú foglalkoztatás</t>
  </si>
  <si>
    <t>Közhasznú foglalkoztatás</t>
  </si>
  <si>
    <t>Közmunka</t>
  </si>
  <si>
    <t>Felhasználás
2009. XII.31-ig</t>
  </si>
  <si>
    <t>2010. évi teljesítés</t>
  </si>
  <si>
    <t xml:space="preserve">
2010. évi teljesítés
</t>
  </si>
  <si>
    <t>2010. évi módosított előirányzat</t>
  </si>
  <si>
    <t>Óvoda mögötti parkoló építése</t>
  </si>
  <si>
    <t>Bartók Béla utcai szennyvízhálózat kiépítése</t>
  </si>
  <si>
    <t>Településrendezési terv</t>
  </si>
  <si>
    <t>Leányvári útépítés engedélyezési terve</t>
  </si>
  <si>
    <t>Játszótér kerítés építése</t>
  </si>
  <si>
    <t>Hótoló vásárlása</t>
  </si>
  <si>
    <t>Számítógép beszerzés</t>
  </si>
  <si>
    <t>Leányvári út építése</t>
  </si>
  <si>
    <t>Községháza utcafronti részének felújítása</t>
  </si>
  <si>
    <t>Tájház gázbekötés</t>
  </si>
  <si>
    <t>Ravatalozó tető felújítása</t>
  </si>
  <si>
    <t>Művelődési ház melletti ingatlan felújítása</t>
  </si>
  <si>
    <t>Szennyvízátemelőkben létra csere</t>
  </si>
  <si>
    <t>Ingatlan vétel (zártkerti szőlő)</t>
  </si>
  <si>
    <t>Kossuth u. 3. szám alatti ingatlan vétel</t>
  </si>
  <si>
    <t>2010-2011</t>
  </si>
  <si>
    <t>Urnafal építése</t>
  </si>
  <si>
    <t>Csapadékcsatorna építése</t>
  </si>
  <si>
    <t>2010. évi 
 ei.</t>
  </si>
  <si>
    <t>2010. évi 
teljesítés</t>
  </si>
  <si>
    <t>Likvid hitel felvétel</t>
  </si>
  <si>
    <t>Működési kamatkiadások</t>
  </si>
  <si>
    <t>Támogatásértékű kiadás, péneszköz átadások</t>
  </si>
  <si>
    <t xml:space="preserve">Önkormányzati támogatás </t>
  </si>
  <si>
    <t>Támogatási kölcsön visszatérülése</t>
  </si>
  <si>
    <t>2010 évi</t>
  </si>
  <si>
    <t>Támogatási kölcsönök kiadásai</t>
  </si>
  <si>
    <t>2010. évi</t>
  </si>
  <si>
    <t xml:space="preserve">                                           - Nyugdíjasok Egyesülete</t>
  </si>
  <si>
    <t>Szivattyú vásárlása (vis maior keret terhére)</t>
  </si>
  <si>
    <t>2008-2010</t>
  </si>
  <si>
    <t>Pinceomlás helyreállítása (vis maior)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</si>
</sst>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  <numFmt numFmtId="214" formatCode="#,##0\ __;\-#,##0\ __"/>
    <numFmt numFmtId="215" formatCode="#,##0.0000"/>
    <numFmt numFmtId="216" formatCode="#,###.####__"/>
    <numFmt numFmtId="217" formatCode="#,##0.00__"/>
    <numFmt numFmtId="218" formatCode="[$-40E]yyyy\.\ mmmm\ d\."/>
    <numFmt numFmtId="219" formatCode="yyyy/mm/dd;@"/>
    <numFmt numFmtId="220" formatCode="#,##0.0__;\-#,##0.0__"/>
    <numFmt numFmtId="221" formatCode="#,##0.00__;\-#,##0.00__"/>
    <numFmt numFmtId="222" formatCode="#,###.##\ __;\-__#,###.##\ __"/>
    <numFmt numFmtId="223" formatCode="#,###.0__;\-#,###.0__"/>
    <numFmt numFmtId="224" formatCode="#,###.00__;\-#,###.00__"/>
    <numFmt numFmtId="225" formatCode="#,###.##__;\-#,###.##__"/>
  </numFmts>
  <fonts count="70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4"/>
      <name val="Times New Roman CE"/>
      <family val="1"/>
    </font>
    <font>
      <sz val="14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lightHorizontal"/>
    </fill>
    <fill>
      <patternFill patternType="lightHorizontal">
        <bgColor indexed="13"/>
      </patternFill>
    </fill>
    <fill>
      <patternFill patternType="darkHorizontal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medium"/>
      <top style="thin"/>
      <bottom style="thick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3" fillId="0" borderId="0" xfId="57">
      <alignment/>
      <protection/>
    </xf>
    <xf numFmtId="0" fontId="0" fillId="0" borderId="0" xfId="57" applyFont="1">
      <alignment/>
      <protection/>
    </xf>
    <xf numFmtId="0" fontId="12" fillId="0" borderId="0" xfId="57" applyFont="1">
      <alignment/>
      <protection/>
    </xf>
    <xf numFmtId="0" fontId="0" fillId="0" borderId="0" xfId="57" applyFont="1" applyFill="1">
      <alignment/>
      <protection/>
    </xf>
    <xf numFmtId="164" fontId="6" fillId="0" borderId="13" xfId="57" applyNumberFormat="1" applyFont="1" applyBorder="1" applyAlignment="1" applyProtection="1">
      <alignment horizontal="centerContinuous" vertical="center"/>
      <protection locked="0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Continuous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Alignment="1" applyProtection="1">
      <alignment horizontal="right" wrapText="1"/>
      <protection/>
    </xf>
    <xf numFmtId="164" fontId="5" fillId="0" borderId="0" xfId="0" applyNumberFormat="1" applyFont="1" applyAlignment="1">
      <alignment horizontal="right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 indent="1"/>
    </xf>
    <xf numFmtId="0" fontId="12" fillId="0" borderId="20" xfId="0" applyFont="1" applyFill="1" applyBorder="1" applyAlignment="1">
      <alignment horizontal="left" vertical="center" wrapText="1" indent="1"/>
    </xf>
    <xf numFmtId="0" fontId="12" fillId="0" borderId="15" xfId="0" applyFont="1" applyFill="1" applyBorder="1" applyAlignment="1">
      <alignment horizontal="left" vertical="center" wrapText="1" indent="1"/>
    </xf>
    <xf numFmtId="0" fontId="12" fillId="0" borderId="22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wrapText="1" indent="1"/>
    </xf>
    <xf numFmtId="0" fontId="14" fillId="33" borderId="25" xfId="0" applyFont="1" applyFill="1" applyBorder="1" applyAlignment="1">
      <alignment horizontal="left" vertical="center" wrapText="1" indent="1"/>
    </xf>
    <xf numFmtId="0" fontId="12" fillId="0" borderId="26" xfId="0" applyFont="1" applyFill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7" fillId="33" borderId="10" xfId="0" applyFont="1" applyFill="1" applyBorder="1" applyAlignment="1">
      <alignment horizontal="left" vertical="center" wrapText="1" indent="1"/>
    </xf>
    <xf numFmtId="0" fontId="7" fillId="33" borderId="27" xfId="0" applyFont="1" applyFill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left" vertical="center" wrapText="1" indent="1"/>
    </xf>
    <xf numFmtId="164" fontId="7" fillId="0" borderId="28" xfId="0" applyNumberFormat="1" applyFont="1" applyBorder="1" applyAlignment="1" applyProtection="1">
      <alignment horizontal="center" vertical="center" wrapText="1"/>
      <protection/>
    </xf>
    <xf numFmtId="164" fontId="7" fillId="0" borderId="29" xfId="0" applyNumberFormat="1" applyFont="1" applyBorder="1" applyAlignment="1" applyProtection="1">
      <alignment horizontal="center" vertical="center" wrapText="1"/>
      <protection/>
    </xf>
    <xf numFmtId="164" fontId="7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58" applyFont="1" applyFill="1" applyAlignment="1" applyProtection="1">
      <alignment horizontal="centerContinuous" vertical="center"/>
      <protection locked="0"/>
    </xf>
    <xf numFmtId="0" fontId="16" fillId="0" borderId="0" xfId="58" applyFont="1" applyFill="1">
      <alignment/>
      <protection/>
    </xf>
    <xf numFmtId="0" fontId="6" fillId="0" borderId="0" xfId="58" applyFont="1" applyAlignment="1">
      <alignment horizontal="centerContinuous" vertical="center"/>
      <protection/>
    </xf>
    <xf numFmtId="0" fontId="3" fillId="0" borderId="0" xfId="58" applyFont="1" applyAlignment="1">
      <alignment horizontal="centerContinuous" vertical="center"/>
      <protection/>
    </xf>
    <xf numFmtId="0" fontId="16" fillId="0" borderId="0" xfId="58" applyFont="1">
      <alignment/>
      <protection/>
    </xf>
    <xf numFmtId="0" fontId="15" fillId="0" borderId="0" xfId="58">
      <alignment/>
      <protection/>
    </xf>
    <xf numFmtId="0" fontId="0" fillId="0" borderId="0" xfId="58" applyFont="1">
      <alignment/>
      <protection/>
    </xf>
    <xf numFmtId="0" fontId="3" fillId="0" borderId="0" xfId="58" applyFont="1" applyFill="1" applyAlignment="1">
      <alignment horizontal="centerContinuous"/>
      <protection/>
    </xf>
    <xf numFmtId="0" fontId="3" fillId="0" borderId="0" xfId="58" applyFont="1" applyFill="1" applyAlignment="1">
      <alignment horizontal="centerContinuous" vertical="top"/>
      <protection/>
    </xf>
    <xf numFmtId="0" fontId="6" fillId="0" borderId="0" xfId="58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0" fontId="17" fillId="0" borderId="0" xfId="58" applyFont="1">
      <alignment/>
      <protection/>
    </xf>
    <xf numFmtId="0" fontId="15" fillId="0" borderId="0" xfId="58" applyAlignment="1">
      <alignment vertical="center"/>
      <protection/>
    </xf>
    <xf numFmtId="0" fontId="18" fillId="0" borderId="0" xfId="58" applyFont="1" applyAlignment="1">
      <alignment vertical="center"/>
      <protection/>
    </xf>
    <xf numFmtId="0" fontId="18" fillId="0" borderId="0" xfId="58" applyFont="1" applyFill="1" applyAlignment="1">
      <alignment vertical="center"/>
      <protection/>
    </xf>
    <xf numFmtId="0" fontId="19" fillId="0" borderId="0" xfId="0" applyFont="1" applyAlignment="1">
      <alignment/>
    </xf>
    <xf numFmtId="180" fontId="0" fillId="0" borderId="14" xfId="58" applyNumberFormat="1" applyFont="1" applyBorder="1" applyAlignment="1">
      <alignment horizontal="center" vertical="center"/>
      <protection/>
    </xf>
    <xf numFmtId="180" fontId="0" fillId="0" borderId="19" xfId="58" applyNumberFormat="1" applyFont="1" applyBorder="1" applyAlignment="1">
      <alignment horizontal="center" vertical="center"/>
      <protection/>
    </xf>
    <xf numFmtId="180" fontId="0" fillId="0" borderId="31" xfId="58" applyNumberFormat="1" applyFont="1" applyBorder="1" applyAlignment="1">
      <alignment horizontal="center" vertical="center"/>
      <protection/>
    </xf>
    <xf numFmtId="180" fontId="5" fillId="33" borderId="11" xfId="58" applyNumberFormat="1" applyFont="1" applyFill="1" applyBorder="1" applyAlignment="1">
      <alignment horizontal="center" vertical="center"/>
      <protection/>
    </xf>
    <xf numFmtId="180" fontId="0" fillId="0" borderId="23" xfId="58" applyNumberFormat="1" applyFont="1" applyFill="1" applyBorder="1" applyAlignment="1">
      <alignment horizontal="center" vertical="center"/>
      <protection/>
    </xf>
    <xf numFmtId="180" fontId="0" fillId="0" borderId="31" xfId="58" applyNumberFormat="1" applyFont="1" applyFill="1" applyBorder="1" applyAlignment="1">
      <alignment horizontal="center" vertical="center"/>
      <protection/>
    </xf>
    <xf numFmtId="180" fontId="0" fillId="0" borderId="23" xfId="58" applyNumberFormat="1" applyFont="1" applyBorder="1" applyAlignment="1">
      <alignment horizontal="center" vertical="center"/>
      <protection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 quotePrefix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12" xfId="0" applyNumberFormat="1" applyFont="1" applyBorder="1" applyAlignment="1">
      <alignment horizontal="centerContinuous" vertical="center" wrapText="1"/>
    </xf>
    <xf numFmtId="164" fontId="12" fillId="0" borderId="24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>
      <alignment horizontal="left" vertical="center" wrapText="1" indent="1"/>
    </xf>
    <xf numFmtId="164" fontId="12" fillId="0" borderId="20" xfId="0" applyNumberFormat="1" applyFont="1" applyBorder="1" applyAlignment="1" applyProtection="1">
      <alignment vertical="center" wrapText="1"/>
      <protection locked="0"/>
    </xf>
    <xf numFmtId="164" fontId="12" fillId="0" borderId="37" xfId="0" applyNumberFormat="1" applyFont="1" applyBorder="1" applyAlignment="1" applyProtection="1">
      <alignment vertical="center" wrapText="1"/>
      <protection locked="0"/>
    </xf>
    <xf numFmtId="164" fontId="12" fillId="0" borderId="21" xfId="0" applyNumberFormat="1" applyFont="1" applyBorder="1" applyAlignment="1">
      <alignment horizontal="left" vertical="center" wrapText="1" indent="1"/>
    </xf>
    <xf numFmtId="164" fontId="12" fillId="0" borderId="19" xfId="0" applyNumberFormat="1" applyFont="1" applyBorder="1" applyAlignment="1" applyProtection="1">
      <alignment horizontal="left" vertical="center" wrapText="1" indent="1"/>
      <protection locked="0"/>
    </xf>
    <xf numFmtId="164" fontId="12" fillId="0" borderId="38" xfId="0" applyNumberFormat="1" applyFont="1" applyBorder="1" applyAlignment="1" applyProtection="1">
      <alignment vertical="center" wrapText="1"/>
      <protection locked="0"/>
    </xf>
    <xf numFmtId="164" fontId="12" fillId="0" borderId="32" xfId="0" applyNumberFormat="1" applyFont="1" applyBorder="1" applyAlignment="1" applyProtection="1">
      <alignment vertical="center" wrapText="1"/>
      <protection locked="0"/>
    </xf>
    <xf numFmtId="164" fontId="12" fillId="0" borderId="39" xfId="0" applyNumberFormat="1" applyFont="1" applyBorder="1" applyAlignment="1" applyProtection="1">
      <alignment vertical="center" wrapText="1"/>
      <protection locked="0"/>
    </xf>
    <xf numFmtId="164" fontId="12" fillId="0" borderId="21" xfId="0" applyNumberFormat="1" applyFont="1" applyBorder="1" applyAlignment="1" applyProtection="1">
      <alignment horizontal="left" vertical="center" wrapText="1" indent="1"/>
      <protection locked="0"/>
    </xf>
    <xf numFmtId="164" fontId="7" fillId="33" borderId="11" xfId="0" applyNumberFormat="1" applyFont="1" applyFill="1" applyBorder="1" applyAlignment="1">
      <alignment horizontal="left" vertical="center" wrapText="1" indent="1"/>
    </xf>
    <xf numFmtId="164" fontId="7" fillId="33" borderId="10" xfId="0" applyNumberFormat="1" applyFont="1" applyFill="1" applyBorder="1" applyAlignment="1">
      <alignment vertical="center" wrapText="1"/>
    </xf>
    <xf numFmtId="164" fontId="7" fillId="33" borderId="28" xfId="0" applyNumberFormat="1" applyFont="1" applyFill="1" applyBorder="1" applyAlignment="1">
      <alignment horizontal="left" vertical="center" wrapText="1" indent="1"/>
    </xf>
    <xf numFmtId="164" fontId="12" fillId="33" borderId="29" xfId="0" applyNumberFormat="1" applyFont="1" applyFill="1" applyBorder="1" applyAlignment="1" applyProtection="1">
      <alignment horizontal="center" vertical="center" wrapText="1"/>
      <protection/>
    </xf>
    <xf numFmtId="164" fontId="12" fillId="33" borderId="30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Border="1" applyAlignment="1">
      <alignment horizontal="left" vertical="center" wrapText="1" indent="1"/>
    </xf>
    <xf numFmtId="164" fontId="12" fillId="0" borderId="40" xfId="0" applyNumberFormat="1" applyFont="1" applyBorder="1" applyAlignment="1" applyProtection="1">
      <alignment horizontal="left" vertical="center" wrapText="1" inden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/>
    </xf>
    <xf numFmtId="164" fontId="12" fillId="0" borderId="19" xfId="0" applyNumberFormat="1" applyFont="1" applyBorder="1" applyAlignment="1" applyProtection="1">
      <alignment horizontal="center" vertical="center" wrapText="1"/>
      <protection locked="0"/>
    </xf>
    <xf numFmtId="164" fontId="12" fillId="0" borderId="31" xfId="0" applyNumberFormat="1" applyFont="1" applyBorder="1" applyAlignment="1" applyProtection="1">
      <alignment horizontal="center" vertical="center" wrapText="1"/>
      <protection locked="0"/>
    </xf>
    <xf numFmtId="164" fontId="7" fillId="33" borderId="12" xfId="0" applyNumberFormat="1" applyFont="1" applyFill="1" applyBorder="1" applyAlignment="1" applyProtection="1">
      <alignment vertical="center" wrapText="1"/>
      <protection/>
    </xf>
    <xf numFmtId="0" fontId="12" fillId="0" borderId="23" xfId="0" applyFont="1" applyBorder="1" applyAlignment="1">
      <alignment horizontal="left" vertical="center" wrapText="1" indent="1"/>
    </xf>
    <xf numFmtId="0" fontId="12" fillId="0" borderId="19" xfId="0" applyFont="1" applyBorder="1" applyAlignment="1">
      <alignment horizontal="left" vertical="center" wrapText="1" indent="1"/>
    </xf>
    <xf numFmtId="0" fontId="12" fillId="0" borderId="19" xfId="0" applyFont="1" applyBorder="1" applyAlignment="1" applyProtection="1">
      <alignment horizontal="left" vertical="center" wrapText="1" indent="1"/>
      <protection locked="0"/>
    </xf>
    <xf numFmtId="0" fontId="12" fillId="0" borderId="31" xfId="0" applyFont="1" applyBorder="1" applyAlignment="1">
      <alignment horizontal="left" vertical="center" wrapText="1" indent="1"/>
    </xf>
    <xf numFmtId="0" fontId="7" fillId="33" borderId="11" xfId="0" applyFont="1" applyFill="1" applyBorder="1" applyAlignment="1">
      <alignment horizontal="left" vertical="center" wrapText="1" indent="1"/>
    </xf>
    <xf numFmtId="183" fontId="12" fillId="0" borderId="20" xfId="58" applyNumberFormat="1" applyFont="1" applyBorder="1" applyAlignment="1" applyProtection="1">
      <alignment vertical="center"/>
      <protection locked="0"/>
    </xf>
    <xf numFmtId="183" fontId="12" fillId="0" borderId="32" xfId="58" applyNumberFormat="1" applyFont="1" applyBorder="1" applyAlignment="1" applyProtection="1">
      <alignment vertical="center"/>
      <protection locked="0"/>
    </xf>
    <xf numFmtId="0" fontId="4" fillId="0" borderId="15" xfId="58" applyFont="1" applyBorder="1" applyAlignment="1">
      <alignment horizontal="center" vertical="center"/>
      <protection/>
    </xf>
    <xf numFmtId="183" fontId="14" fillId="33" borderId="10" xfId="58" applyNumberFormat="1" applyFont="1" applyFill="1" applyBorder="1" applyAlignment="1">
      <alignment vertical="center"/>
      <protection/>
    </xf>
    <xf numFmtId="183" fontId="12" fillId="0" borderId="24" xfId="58" applyNumberFormat="1" applyFont="1" applyBorder="1" applyAlignment="1" applyProtection="1">
      <alignment vertical="center"/>
      <protection locked="0"/>
    </xf>
    <xf numFmtId="0" fontId="12" fillId="0" borderId="15" xfId="58" applyFont="1" applyBorder="1" applyAlignment="1">
      <alignment horizontal="left" vertical="center" indent="1"/>
      <protection/>
    </xf>
    <xf numFmtId="0" fontId="12" fillId="0" borderId="20" xfId="58" applyFont="1" applyBorder="1" applyAlignment="1">
      <alignment horizontal="left" vertical="center" indent="1"/>
      <protection/>
    </xf>
    <xf numFmtId="0" fontId="12" fillId="0" borderId="32" xfId="58" applyFont="1" applyBorder="1" applyAlignment="1">
      <alignment horizontal="left" vertical="center" indent="1"/>
      <protection/>
    </xf>
    <xf numFmtId="0" fontId="14" fillId="33" borderId="10" xfId="58" applyFont="1" applyFill="1" applyBorder="1" applyAlignment="1">
      <alignment horizontal="left" vertical="center" indent="1"/>
      <protection/>
    </xf>
    <xf numFmtId="0" fontId="12" fillId="0" borderId="24" xfId="58" applyFont="1" applyFill="1" applyBorder="1" applyAlignment="1">
      <alignment horizontal="left" vertical="center" indent="1"/>
      <protection/>
    </xf>
    <xf numFmtId="0" fontId="12" fillId="0" borderId="32" xfId="58" applyFont="1" applyFill="1" applyBorder="1" applyAlignment="1">
      <alignment horizontal="left" vertical="center" indent="1"/>
      <protection/>
    </xf>
    <xf numFmtId="0" fontId="12" fillId="0" borderId="24" xfId="58" applyFont="1" applyBorder="1" applyAlignment="1">
      <alignment horizontal="left" vertical="center" indent="1"/>
      <protection/>
    </xf>
    <xf numFmtId="0" fontId="12" fillId="0" borderId="20" xfId="58" applyFont="1" applyBorder="1" applyAlignment="1" quotePrefix="1">
      <alignment horizontal="left" vertical="center" indent="1"/>
      <protection/>
    </xf>
    <xf numFmtId="180" fontId="5" fillId="33" borderId="19" xfId="58" applyNumberFormat="1" applyFont="1" applyFill="1" applyBorder="1" applyAlignment="1">
      <alignment horizontal="center" vertical="center"/>
      <protection/>
    </xf>
    <xf numFmtId="0" fontId="14" fillId="33" borderId="20" xfId="58" applyFont="1" applyFill="1" applyBorder="1" applyAlignment="1">
      <alignment horizontal="left" vertical="center" indent="1"/>
      <protection/>
    </xf>
    <xf numFmtId="183" fontId="14" fillId="33" borderId="20" xfId="58" applyNumberFormat="1" applyFont="1" applyFill="1" applyBorder="1" applyAlignment="1">
      <alignment vertical="center"/>
      <protection/>
    </xf>
    <xf numFmtId="180" fontId="5" fillId="33" borderId="14" xfId="58" applyNumberFormat="1" applyFont="1" applyFill="1" applyBorder="1" applyAlignment="1">
      <alignment horizontal="center" vertical="center"/>
      <protection/>
    </xf>
    <xf numFmtId="0" fontId="14" fillId="33" borderId="15" xfId="58" applyFont="1" applyFill="1" applyBorder="1" applyAlignment="1">
      <alignment horizontal="left" vertical="center" indent="1"/>
      <protection/>
    </xf>
    <xf numFmtId="180" fontId="5" fillId="33" borderId="40" xfId="58" applyNumberFormat="1" applyFont="1" applyFill="1" applyBorder="1" applyAlignment="1">
      <alignment horizontal="center" vertical="center"/>
      <protection/>
    </xf>
    <xf numFmtId="0" fontId="14" fillId="33" borderId="27" xfId="58" applyFont="1" applyFill="1" applyBorder="1" applyAlignment="1">
      <alignment horizontal="left" vertical="center" indent="1"/>
      <protection/>
    </xf>
    <xf numFmtId="180" fontId="5" fillId="33" borderId="41" xfId="58" applyNumberFormat="1" applyFont="1" applyFill="1" applyBorder="1" applyAlignment="1">
      <alignment horizontal="center" vertical="center"/>
      <protection/>
    </xf>
    <xf numFmtId="0" fontId="14" fillId="33" borderId="42" xfId="58" applyFont="1" applyFill="1" applyBorder="1" applyAlignment="1">
      <alignment horizontal="left" vertical="center" indent="1"/>
      <protection/>
    </xf>
    <xf numFmtId="0" fontId="14" fillId="33" borderId="10" xfId="58" applyFont="1" applyFill="1" applyBorder="1" applyAlignment="1">
      <alignment horizontal="left" vertical="center" wrapText="1" indent="1"/>
      <protection/>
    </xf>
    <xf numFmtId="180" fontId="5" fillId="33" borderId="28" xfId="58" applyNumberFormat="1" applyFont="1" applyFill="1" applyBorder="1" applyAlignment="1">
      <alignment horizontal="center" vertical="center"/>
      <protection/>
    </xf>
    <xf numFmtId="0" fontId="14" fillId="33" borderId="29" xfId="58" applyFont="1" applyFill="1" applyBorder="1" applyAlignment="1">
      <alignment horizontal="left" vertical="center" indent="1"/>
      <protection/>
    </xf>
    <xf numFmtId="164" fontId="12" fillId="0" borderId="20" xfId="0" applyNumberFormat="1" applyFont="1" applyFill="1" applyBorder="1" applyAlignment="1" applyProtection="1">
      <alignment vertical="center" wrapText="1"/>
      <protection locked="0"/>
    </xf>
    <xf numFmtId="164" fontId="12" fillId="0" borderId="32" xfId="0" applyNumberFormat="1" applyFont="1" applyFill="1" applyBorder="1" applyAlignment="1" applyProtection="1">
      <alignment vertical="center" wrapText="1"/>
      <protection locked="0"/>
    </xf>
    <xf numFmtId="183" fontId="12" fillId="0" borderId="15" xfId="58" applyNumberFormat="1" applyFont="1" applyBorder="1" applyAlignment="1" applyProtection="1">
      <alignment horizontal="right" vertical="center"/>
      <protection locked="0"/>
    </xf>
    <xf numFmtId="183" fontId="12" fillId="0" borderId="20" xfId="58" applyNumberFormat="1" applyFont="1" applyBorder="1" applyAlignment="1" applyProtection="1">
      <alignment horizontal="right" vertical="center"/>
      <protection locked="0"/>
    </xf>
    <xf numFmtId="183" fontId="12" fillId="0" borderId="32" xfId="58" applyNumberFormat="1" applyFont="1" applyBorder="1" applyAlignment="1" applyProtection="1">
      <alignment horizontal="right" vertical="center"/>
      <protection locked="0"/>
    </xf>
    <xf numFmtId="183" fontId="14" fillId="33" borderId="10" xfId="58" applyNumberFormat="1" applyFont="1" applyFill="1" applyBorder="1" applyAlignment="1" applyProtection="1">
      <alignment vertical="center"/>
      <protection/>
    </xf>
    <xf numFmtId="183" fontId="14" fillId="33" borderId="15" xfId="58" applyNumberFormat="1" applyFont="1" applyFill="1" applyBorder="1" applyAlignment="1" applyProtection="1">
      <alignment vertical="center"/>
      <protection/>
    </xf>
    <xf numFmtId="183" fontId="14" fillId="33" borderId="27" xfId="58" applyNumberFormat="1" applyFont="1" applyFill="1" applyBorder="1" applyAlignment="1" applyProtection="1">
      <alignment vertical="center"/>
      <protection/>
    </xf>
    <xf numFmtId="183" fontId="14" fillId="33" borderId="42" xfId="58" applyNumberFormat="1" applyFont="1" applyFill="1" applyBorder="1" applyAlignment="1" applyProtection="1">
      <alignment vertical="center"/>
      <protection/>
    </xf>
    <xf numFmtId="183" fontId="14" fillId="33" borderId="29" xfId="58" applyNumberFormat="1" applyFont="1" applyFill="1" applyBorder="1" applyAlignment="1" applyProtection="1">
      <alignment vertical="center"/>
      <protection/>
    </xf>
    <xf numFmtId="0" fontId="12" fillId="0" borderId="22" xfId="57" applyFont="1" applyFill="1" applyBorder="1" applyAlignment="1" applyProtection="1">
      <alignment horizontal="left" vertical="center" wrapText="1" indent="1"/>
      <protection/>
    </xf>
    <xf numFmtId="0" fontId="12" fillId="0" borderId="20" xfId="57" applyFont="1" applyFill="1" applyBorder="1" applyAlignment="1" applyProtection="1">
      <alignment horizontal="left" vertical="center" wrapText="1" indent="1"/>
      <protection/>
    </xf>
    <xf numFmtId="0" fontId="12" fillId="0" borderId="29" xfId="57" applyFont="1" applyFill="1" applyBorder="1" applyAlignment="1" applyProtection="1">
      <alignment horizontal="left" vertical="center" wrapText="1" indent="1"/>
      <protection/>
    </xf>
    <xf numFmtId="0" fontId="7" fillId="0" borderId="11" xfId="57" applyFont="1" applyBorder="1" applyAlignment="1" applyProtection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center" wrapText="1"/>
      <protection/>
    </xf>
    <xf numFmtId="0" fontId="7" fillId="33" borderId="41" xfId="57" applyFont="1" applyFill="1" applyBorder="1" applyAlignment="1" applyProtection="1">
      <alignment horizontal="center" vertical="center" wrapText="1"/>
      <protection/>
    </xf>
    <xf numFmtId="0" fontId="7" fillId="33" borderId="42" xfId="57" applyFont="1" applyFill="1" applyBorder="1" applyAlignment="1" applyProtection="1">
      <alignment vertical="center" wrapText="1"/>
      <protection/>
    </xf>
    <xf numFmtId="0" fontId="7" fillId="33" borderId="11" xfId="57" applyFont="1" applyFill="1" applyBorder="1" applyAlignment="1" applyProtection="1">
      <alignment horizontal="center" vertical="center" wrapText="1"/>
      <protection/>
    </xf>
    <xf numFmtId="0" fontId="7" fillId="33" borderId="10" xfId="57" applyFont="1" applyFill="1" applyBorder="1" applyAlignment="1" applyProtection="1">
      <alignment vertical="center" wrapText="1"/>
      <protection/>
    </xf>
    <xf numFmtId="0" fontId="12" fillId="33" borderId="11" xfId="57" applyFont="1" applyFill="1" applyBorder="1" applyAlignment="1" applyProtection="1">
      <alignment horizontal="center" vertical="center" wrapText="1"/>
      <protection/>
    </xf>
    <xf numFmtId="0" fontId="12" fillId="0" borderId="21" xfId="57" applyFont="1" applyFill="1" applyBorder="1" applyAlignment="1" applyProtection="1">
      <alignment horizontal="center" vertical="center" wrapText="1"/>
      <protection/>
    </xf>
    <xf numFmtId="0" fontId="12" fillId="0" borderId="19" xfId="57" applyFont="1" applyFill="1" applyBorder="1" applyAlignment="1" applyProtection="1">
      <alignment horizontal="center" vertical="center" wrapText="1"/>
      <protection/>
    </xf>
    <xf numFmtId="0" fontId="12" fillId="0" borderId="28" xfId="57" applyFont="1" applyFill="1" applyBorder="1" applyAlignment="1" applyProtection="1">
      <alignment horizontal="center" vertical="center" wrapText="1"/>
      <protection/>
    </xf>
    <xf numFmtId="0" fontId="12" fillId="0" borderId="23" xfId="57" applyFont="1" applyFill="1" applyBorder="1" applyAlignment="1" applyProtection="1">
      <alignment horizontal="center" vertical="center" wrapText="1"/>
      <protection/>
    </xf>
    <xf numFmtId="0" fontId="12" fillId="0" borderId="24" xfId="57" applyFont="1" applyFill="1" applyBorder="1" applyAlignment="1" applyProtection="1">
      <alignment horizontal="left" vertical="center" wrapText="1" indent="1"/>
      <protection/>
    </xf>
    <xf numFmtId="0" fontId="12" fillId="0" borderId="31" xfId="57" applyFont="1" applyFill="1" applyBorder="1" applyAlignment="1" applyProtection="1">
      <alignment horizontal="center" vertical="center" wrapText="1"/>
      <protection/>
    </xf>
    <xf numFmtId="0" fontId="12" fillId="0" borderId="0" xfId="57" applyFont="1" applyFill="1" applyAlignment="1" applyProtection="1">
      <alignment horizontal="left" indent="1"/>
      <protection/>
    </xf>
    <xf numFmtId="0" fontId="12" fillId="0" borderId="32" xfId="57" applyFont="1" applyFill="1" applyBorder="1" applyAlignment="1" applyProtection="1">
      <alignment horizontal="left" vertical="center" wrapText="1" indent="1"/>
      <protection/>
    </xf>
    <xf numFmtId="0" fontId="14" fillId="33" borderId="10" xfId="57" applyFont="1" applyFill="1" applyBorder="1" applyAlignment="1" applyProtection="1">
      <alignment vertical="center" wrapText="1"/>
      <protection/>
    </xf>
    <xf numFmtId="0" fontId="7" fillId="33" borderId="10" xfId="57" applyFont="1" applyFill="1" applyBorder="1" applyAlignment="1" applyProtection="1">
      <alignment horizontal="left" vertical="center" wrapText="1" indent="1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164" fontId="6" fillId="0" borderId="13" xfId="57" applyNumberFormat="1" applyFont="1" applyFill="1" applyBorder="1" applyAlignment="1" applyProtection="1">
      <alignment horizontal="centerContinuous" vertical="center"/>
      <protection/>
    </xf>
    <xf numFmtId="0" fontId="12" fillId="0" borderId="14" xfId="57" applyFont="1" applyFill="1" applyBorder="1" applyAlignment="1" applyProtection="1">
      <alignment horizontal="center" vertical="center" wrapText="1"/>
      <protection/>
    </xf>
    <xf numFmtId="0" fontId="12" fillId="0" borderId="15" xfId="57" applyFont="1" applyFill="1" applyBorder="1" applyAlignment="1" applyProtection="1">
      <alignment horizontal="left" vertical="center" wrapText="1" indent="1"/>
      <protection/>
    </xf>
    <xf numFmtId="0" fontId="12" fillId="0" borderId="18" xfId="57" applyFont="1" applyFill="1" applyBorder="1" applyAlignment="1" applyProtection="1">
      <alignment horizontal="left" vertical="center" wrapText="1" indent="1"/>
      <protection/>
    </xf>
    <xf numFmtId="164" fontId="7" fillId="33" borderId="42" xfId="57" applyNumberFormat="1" applyFont="1" applyFill="1" applyBorder="1" applyAlignment="1" applyProtection="1">
      <alignment vertical="center" wrapText="1"/>
      <protection/>
    </xf>
    <xf numFmtId="164" fontId="12" fillId="0" borderId="15" xfId="57" applyNumberFormat="1" applyFont="1" applyFill="1" applyBorder="1" applyAlignment="1" applyProtection="1">
      <alignment vertical="center" wrapText="1"/>
      <protection locked="0"/>
    </xf>
    <xf numFmtId="164" fontId="12" fillId="0" borderId="20" xfId="57" applyNumberFormat="1" applyFont="1" applyFill="1" applyBorder="1" applyAlignment="1" applyProtection="1">
      <alignment vertical="center" wrapText="1"/>
      <protection locked="0"/>
    </xf>
    <xf numFmtId="164" fontId="12" fillId="0" borderId="32" xfId="57" applyNumberFormat="1" applyFont="1" applyFill="1" applyBorder="1" applyAlignment="1" applyProtection="1">
      <alignment vertical="center" wrapText="1"/>
      <protection locked="0"/>
    </xf>
    <xf numFmtId="164" fontId="7" fillId="33" borderId="10" xfId="57" applyNumberFormat="1" applyFont="1" applyFill="1" applyBorder="1" applyAlignment="1" applyProtection="1">
      <alignment vertical="center" wrapText="1"/>
      <protection locked="0"/>
    </xf>
    <xf numFmtId="164" fontId="7" fillId="33" borderId="10" xfId="57" applyNumberFormat="1" applyFont="1" applyFill="1" applyBorder="1" applyAlignment="1" applyProtection="1">
      <alignment vertical="center" wrapText="1"/>
      <protection/>
    </xf>
    <xf numFmtId="164" fontId="12" fillId="0" borderId="24" xfId="57" applyNumberFormat="1" applyFont="1" applyFill="1" applyBorder="1" applyAlignment="1" applyProtection="1">
      <alignment vertical="center" wrapText="1"/>
      <protection locked="0"/>
    </xf>
    <xf numFmtId="0" fontId="4" fillId="0" borderId="43" xfId="0" applyFont="1" applyFill="1" applyBorder="1" applyAlignment="1">
      <alignment horizontal="centerContinuous" vertical="center" wrapText="1"/>
    </xf>
    <xf numFmtId="0" fontId="0" fillId="0" borderId="0" xfId="0" applyAlignment="1">
      <alignment horizontal="left" vertical="center" wrapText="1" indent="1"/>
    </xf>
    <xf numFmtId="0" fontId="12" fillId="34" borderId="40" xfId="0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25" xfId="0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Continuous" vertical="center" wrapText="1"/>
    </xf>
    <xf numFmtId="0" fontId="4" fillId="0" borderId="36" xfId="0" applyFont="1" applyFill="1" applyBorder="1" applyAlignment="1">
      <alignment horizontal="centerContinuous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 inden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0" fillId="0" borderId="25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164" fontId="12" fillId="0" borderId="23" xfId="0" applyNumberFormat="1" applyFont="1" applyBorder="1" applyAlignment="1" applyProtection="1">
      <alignment horizontal="left" vertical="center" wrapText="1" indent="1"/>
      <protection/>
    </xf>
    <xf numFmtId="164" fontId="12" fillId="0" borderId="46" xfId="0" applyNumberFormat="1" applyFont="1" applyBorder="1" applyAlignment="1" applyProtection="1">
      <alignment vertical="center" wrapText="1"/>
      <protection locked="0"/>
    </xf>
    <xf numFmtId="164" fontId="12" fillId="0" borderId="19" xfId="0" applyNumberFormat="1" applyFont="1" applyBorder="1" applyAlignment="1" applyProtection="1">
      <alignment horizontal="left" vertical="center" wrapText="1" indent="1"/>
      <protection/>
    </xf>
    <xf numFmtId="164" fontId="12" fillId="0" borderId="31" xfId="0" applyNumberFormat="1" applyFont="1" applyBorder="1" applyAlignment="1" applyProtection="1">
      <alignment horizontal="left" vertical="center" wrapText="1"/>
      <protection locked="0"/>
    </xf>
    <xf numFmtId="164" fontId="12" fillId="0" borderId="47" xfId="0" applyNumberFormat="1" applyFont="1" applyBorder="1" applyAlignment="1" applyProtection="1">
      <alignment vertical="center" wrapText="1"/>
      <protection locked="0"/>
    </xf>
    <xf numFmtId="164" fontId="12" fillId="0" borderId="14" xfId="0" applyNumberFormat="1" applyFont="1" applyBorder="1" applyAlignment="1" applyProtection="1">
      <alignment horizontal="left" vertical="center" wrapText="1" indent="1"/>
      <protection/>
    </xf>
    <xf numFmtId="164" fontId="7" fillId="33" borderId="10" xfId="0" applyNumberFormat="1" applyFont="1" applyFill="1" applyBorder="1" applyAlignment="1" applyProtection="1">
      <alignment vertical="center" wrapText="1"/>
      <protection/>
    </xf>
    <xf numFmtId="0" fontId="12" fillId="0" borderId="32" xfId="58" applyFont="1" applyBorder="1" applyAlignment="1" quotePrefix="1">
      <alignment horizontal="left" vertical="center" indent="3"/>
      <protection/>
    </xf>
    <xf numFmtId="164" fontId="12" fillId="0" borderId="22" xfId="57" applyNumberFormat="1" applyFont="1" applyFill="1" applyBorder="1" applyAlignment="1" applyProtection="1">
      <alignment vertical="center" wrapText="1"/>
      <protection locked="0"/>
    </xf>
    <xf numFmtId="164" fontId="12" fillId="0" borderId="20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22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57" applyNumberFormat="1" applyFont="1" applyFill="1" applyBorder="1" applyAlignment="1" applyProtection="1">
      <alignment horizontal="right" vertical="center" wrapText="1"/>
      <protection locked="0"/>
    </xf>
    <xf numFmtId="164" fontId="4" fillId="0" borderId="27" xfId="57" applyNumberFormat="1" applyFont="1" applyBorder="1" applyAlignment="1" applyProtection="1">
      <alignment horizontal="center" vertical="center" wrapText="1"/>
      <protection locked="0"/>
    </xf>
    <xf numFmtId="164" fontId="4" fillId="0" borderId="27" xfId="57" applyNumberFormat="1" applyFont="1" applyBorder="1" applyAlignment="1">
      <alignment horizontal="center" vertical="center" wrapText="1"/>
      <protection/>
    </xf>
    <xf numFmtId="164" fontId="7" fillId="0" borderId="10" xfId="57" applyNumberFormat="1" applyFont="1" applyBorder="1" applyAlignment="1" applyProtection="1">
      <alignment horizontal="center" vertical="center" wrapText="1"/>
      <protection locked="0"/>
    </xf>
    <xf numFmtId="164" fontId="14" fillId="33" borderId="10" xfId="57" applyNumberFormat="1" applyFont="1" applyFill="1" applyBorder="1" applyAlignment="1" applyProtection="1">
      <alignment vertical="center" wrapText="1"/>
      <protection/>
    </xf>
    <xf numFmtId="164" fontId="6" fillId="0" borderId="0" xfId="57" applyNumberFormat="1" applyFont="1" applyFill="1" applyBorder="1" applyAlignment="1" applyProtection="1">
      <alignment vertical="center" wrapText="1"/>
      <protection/>
    </xf>
    <xf numFmtId="164" fontId="3" fillId="0" borderId="0" xfId="57" applyNumberFormat="1" applyFont="1" applyFill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 locked="0"/>
    </xf>
    <xf numFmtId="164" fontId="6" fillId="0" borderId="13" xfId="57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57" applyNumberFormat="1">
      <alignment/>
      <protection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12" fillId="0" borderId="48" xfId="0" applyNumberFormat="1" applyFont="1" applyBorder="1" applyAlignment="1" applyProtection="1">
      <alignment horizontal="left" vertical="center" wrapText="1" indent="1"/>
      <protection/>
    </xf>
    <xf numFmtId="164" fontId="7" fillId="33" borderId="11" xfId="0" applyNumberFormat="1" applyFont="1" applyFill="1" applyBorder="1" applyAlignment="1">
      <alignment horizontal="left" vertical="center" wrapText="1"/>
    </xf>
    <xf numFmtId="0" fontId="7" fillId="0" borderId="11" xfId="57" applyFont="1" applyFill="1" applyBorder="1" applyAlignment="1" applyProtection="1">
      <alignment horizontal="center" vertical="center" wrapText="1"/>
      <protection/>
    </xf>
    <xf numFmtId="0" fontId="7" fillId="0" borderId="10" xfId="57" applyFont="1" applyFill="1" applyBorder="1" applyAlignment="1" applyProtection="1">
      <alignment vertical="center" wrapText="1"/>
      <protection/>
    </xf>
    <xf numFmtId="164" fontId="7" fillId="0" borderId="10" xfId="57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 indent="1"/>
    </xf>
    <xf numFmtId="1" fontId="12" fillId="0" borderId="20" xfId="0" applyNumberFormat="1" applyFont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183" fontId="12" fillId="35" borderId="20" xfId="58" applyNumberFormat="1" applyFont="1" applyFill="1" applyBorder="1" applyAlignment="1" applyProtection="1">
      <alignment vertical="center"/>
      <protection/>
    </xf>
    <xf numFmtId="183" fontId="14" fillId="36" borderId="29" xfId="58" applyNumberFormat="1" applyFont="1" applyFill="1" applyBorder="1" applyAlignment="1" applyProtection="1">
      <alignment vertical="center"/>
      <protection/>
    </xf>
    <xf numFmtId="0" fontId="12" fillId="0" borderId="20" xfId="58" applyFont="1" applyBorder="1" applyAlignment="1">
      <alignment horizontal="left" vertical="center" indent="3"/>
      <protection/>
    </xf>
    <xf numFmtId="0" fontId="4" fillId="0" borderId="1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164" fontId="14" fillId="33" borderId="49" xfId="0" applyNumberFormat="1" applyFont="1" applyFill="1" applyBorder="1" applyAlignment="1" applyProtection="1">
      <alignment vertical="center" wrapText="1"/>
      <protection/>
    </xf>
    <xf numFmtId="164" fontId="12" fillId="0" borderId="38" xfId="0" applyNumberFormat="1" applyFont="1" applyFill="1" applyBorder="1" applyAlignment="1" applyProtection="1">
      <alignment vertical="center" wrapText="1"/>
      <protection locked="0"/>
    </xf>
    <xf numFmtId="164" fontId="14" fillId="33" borderId="49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50" xfId="0" applyNumberFormat="1" applyFont="1" applyFill="1" applyBorder="1" applyAlignment="1" applyProtection="1">
      <alignment vertical="center" wrapText="1"/>
      <protection locked="0"/>
    </xf>
    <xf numFmtId="164" fontId="12" fillId="0" borderId="47" xfId="0" applyNumberFormat="1" applyFont="1" applyFill="1" applyBorder="1" applyAlignment="1" applyProtection="1">
      <alignment vertical="center" wrapText="1"/>
      <protection locked="0"/>
    </xf>
    <xf numFmtId="164" fontId="12" fillId="0" borderId="46" xfId="0" applyNumberFormat="1" applyFont="1" applyFill="1" applyBorder="1" applyAlignment="1" applyProtection="1">
      <alignment vertical="center" wrapText="1"/>
      <protection locked="0"/>
    </xf>
    <xf numFmtId="164" fontId="7" fillId="33" borderId="49" xfId="0" applyNumberFormat="1" applyFont="1" applyFill="1" applyBorder="1" applyAlignment="1">
      <alignment vertical="center" wrapText="1"/>
    </xf>
    <xf numFmtId="164" fontId="14" fillId="0" borderId="49" xfId="0" applyNumberFormat="1" applyFont="1" applyFill="1" applyBorder="1" applyAlignment="1" applyProtection="1">
      <alignment vertical="center" wrapText="1"/>
      <protection locked="0"/>
    </xf>
    <xf numFmtId="164" fontId="7" fillId="33" borderId="51" xfId="0" applyNumberFormat="1" applyFont="1" applyFill="1" applyBorder="1" applyAlignment="1">
      <alignment vertical="center" wrapText="1"/>
    </xf>
    <xf numFmtId="0" fontId="4" fillId="0" borderId="52" xfId="0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vertical="center" wrapText="1"/>
    </xf>
    <xf numFmtId="164" fontId="12" fillId="0" borderId="53" xfId="0" applyNumberFormat="1" applyFont="1" applyFill="1" applyBorder="1" applyAlignment="1" applyProtection="1">
      <alignment vertical="center" wrapText="1"/>
      <protection locked="0"/>
    </xf>
    <xf numFmtId="164" fontId="14" fillId="33" borderId="10" xfId="0" applyNumberFormat="1" applyFont="1" applyFill="1" applyBorder="1" applyAlignment="1" applyProtection="1">
      <alignment vertical="center" wrapText="1"/>
      <protection/>
    </xf>
    <xf numFmtId="164" fontId="14" fillId="0" borderId="10" xfId="0" applyNumberFormat="1" applyFont="1" applyFill="1" applyBorder="1" applyAlignment="1" applyProtection="1">
      <alignment vertical="center" wrapText="1"/>
      <protection locked="0"/>
    </xf>
    <xf numFmtId="164" fontId="14" fillId="33" borderId="10" xfId="0" applyNumberFormat="1" applyFont="1" applyFill="1" applyBorder="1" applyAlignment="1">
      <alignment vertical="center" wrapText="1"/>
    </xf>
    <xf numFmtId="164" fontId="12" fillId="0" borderId="29" xfId="0" applyNumberFormat="1" applyFont="1" applyFill="1" applyBorder="1" applyAlignment="1" applyProtection="1">
      <alignment vertical="center" wrapText="1"/>
      <protection locked="0"/>
    </xf>
    <xf numFmtId="164" fontId="12" fillId="0" borderId="24" xfId="0" applyNumberFormat="1" applyFont="1" applyFill="1" applyBorder="1" applyAlignment="1" applyProtection="1">
      <alignment vertical="center" wrapText="1"/>
      <protection locked="0"/>
    </xf>
    <xf numFmtId="183" fontId="12" fillId="0" borderId="24" xfId="58" applyNumberFormat="1" applyFont="1" applyFill="1" applyBorder="1" applyAlignment="1" applyProtection="1">
      <alignment vertical="center"/>
      <protection locked="0"/>
    </xf>
    <xf numFmtId="183" fontId="12" fillId="0" borderId="32" xfId="58" applyNumberFormat="1" applyFont="1" applyFill="1" applyBorder="1" applyAlignment="1" applyProtection="1">
      <alignment vertical="center"/>
      <protection locked="0"/>
    </xf>
    <xf numFmtId="164" fontId="4" fillId="0" borderId="51" xfId="57" applyNumberFormat="1" applyFont="1" applyBorder="1" applyAlignment="1" applyProtection="1">
      <alignment horizontal="center" vertical="center" wrapText="1"/>
      <protection locked="0"/>
    </xf>
    <xf numFmtId="0" fontId="4" fillId="0" borderId="52" xfId="57" applyFont="1" applyBorder="1" applyAlignment="1">
      <alignment horizontal="center" wrapText="1"/>
      <protection/>
    </xf>
    <xf numFmtId="164" fontId="7" fillId="0" borderId="49" xfId="57" applyNumberFormat="1" applyFont="1" applyBorder="1" applyAlignment="1" applyProtection="1">
      <alignment horizontal="center" vertical="center" wrapText="1"/>
      <protection locked="0"/>
    </xf>
    <xf numFmtId="164" fontId="7" fillId="0" borderId="49" xfId="57" applyNumberFormat="1" applyFont="1" applyFill="1" applyBorder="1" applyAlignment="1" applyProtection="1">
      <alignment vertical="center" wrapText="1"/>
      <protection locked="0"/>
    </xf>
    <xf numFmtId="164" fontId="12" fillId="0" borderId="50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8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53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46" xfId="57" applyNumberFormat="1" applyFont="1" applyFill="1" applyBorder="1" applyAlignment="1" applyProtection="1">
      <alignment vertical="center" wrapText="1"/>
      <protection locked="0"/>
    </xf>
    <xf numFmtId="164" fontId="12" fillId="0" borderId="50" xfId="57" applyNumberFormat="1" applyFont="1" applyFill="1" applyBorder="1" applyAlignment="1" applyProtection="1">
      <alignment vertical="center" wrapText="1"/>
      <protection locked="0"/>
    </xf>
    <xf numFmtId="164" fontId="12" fillId="0" borderId="47" xfId="57" applyNumberFormat="1" applyFont="1" applyFill="1" applyBorder="1" applyAlignment="1" applyProtection="1">
      <alignment vertical="center" wrapText="1"/>
      <protection locked="0"/>
    </xf>
    <xf numFmtId="164" fontId="12" fillId="0" borderId="38" xfId="57" applyNumberFormat="1" applyFont="1" applyFill="1" applyBorder="1" applyAlignment="1" applyProtection="1">
      <alignment vertical="center" wrapText="1"/>
      <protection locked="0"/>
    </xf>
    <xf numFmtId="0" fontId="7" fillId="0" borderId="54" xfId="57" applyFont="1" applyBorder="1" applyAlignment="1">
      <alignment horizontal="center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9" fontId="12" fillId="0" borderId="55" xfId="67" applyFont="1" applyFill="1" applyBorder="1" applyAlignment="1">
      <alignment vertical="center" wrapText="1"/>
    </xf>
    <xf numFmtId="9" fontId="12" fillId="0" borderId="37" xfId="67" applyFont="1" applyFill="1" applyBorder="1" applyAlignment="1">
      <alignment vertical="center" wrapText="1"/>
    </xf>
    <xf numFmtId="9" fontId="12" fillId="0" borderId="39" xfId="67" applyFont="1" applyFill="1" applyBorder="1" applyAlignment="1">
      <alignment vertical="center" wrapText="1"/>
    </xf>
    <xf numFmtId="9" fontId="7" fillId="33" borderId="12" xfId="67" applyFont="1" applyFill="1" applyBorder="1" applyAlignment="1">
      <alignment vertical="center" wrapText="1"/>
    </xf>
    <xf numFmtId="164" fontId="14" fillId="33" borderId="25" xfId="0" applyNumberFormat="1" applyFont="1" applyFill="1" applyBorder="1" applyAlignment="1" applyProtection="1">
      <alignment vertical="center" wrapText="1"/>
      <protection/>
    </xf>
    <xf numFmtId="164" fontId="12" fillId="0" borderId="56" xfId="0" applyNumberFormat="1" applyFont="1" applyFill="1" applyBorder="1" applyAlignment="1" applyProtection="1">
      <alignment vertical="center" wrapText="1"/>
      <protection locked="0"/>
    </xf>
    <xf numFmtId="164" fontId="12" fillId="0" borderId="57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 locked="0"/>
    </xf>
    <xf numFmtId="164" fontId="14" fillId="33" borderId="25" xfId="0" applyNumberFormat="1" applyFont="1" applyFill="1" applyBorder="1" applyAlignment="1">
      <alignment vertical="center" wrapText="1"/>
    </xf>
    <xf numFmtId="164" fontId="12" fillId="0" borderId="13" xfId="0" applyNumberFormat="1" applyFont="1" applyFill="1" applyBorder="1" applyAlignment="1" applyProtection="1">
      <alignment vertical="center" wrapText="1"/>
      <protection locked="0"/>
    </xf>
    <xf numFmtId="164" fontId="12" fillId="0" borderId="58" xfId="0" applyNumberFormat="1" applyFont="1" applyFill="1" applyBorder="1" applyAlignment="1" applyProtection="1">
      <alignment vertical="center" wrapText="1"/>
      <protection locked="0"/>
    </xf>
    <xf numFmtId="0" fontId="0" fillId="0" borderId="59" xfId="0" applyBorder="1" applyAlignment="1">
      <alignment vertical="center" wrapText="1"/>
    </xf>
    <xf numFmtId="9" fontId="13" fillId="33" borderId="12" xfId="67" applyFont="1" applyFill="1" applyBorder="1" applyAlignment="1">
      <alignment vertical="center" wrapText="1"/>
    </xf>
    <xf numFmtId="9" fontId="8" fillId="33" borderId="12" xfId="67" applyFont="1" applyFill="1" applyBorder="1" applyAlignment="1">
      <alignment vertical="center" wrapText="1"/>
    </xf>
    <xf numFmtId="0" fontId="6" fillId="0" borderId="60" xfId="0" applyFont="1" applyBorder="1" applyAlignment="1">
      <alignment horizontal="left" vertical="center" wrapText="1"/>
    </xf>
    <xf numFmtId="9" fontId="13" fillId="0" borderId="12" xfId="67" applyFont="1" applyFill="1" applyBorder="1" applyAlignment="1">
      <alignment vertical="center" wrapText="1"/>
    </xf>
    <xf numFmtId="9" fontId="12" fillId="0" borderId="55" xfId="67" applyFont="1" applyBorder="1" applyAlignment="1">
      <alignment vertical="center" wrapText="1"/>
    </xf>
    <xf numFmtId="9" fontId="12" fillId="0" borderId="61" xfId="67" applyFont="1" applyBorder="1" applyAlignment="1">
      <alignment vertical="center" wrapText="1"/>
    </xf>
    <xf numFmtId="164" fontId="12" fillId="0" borderId="15" xfId="0" applyNumberFormat="1" applyFont="1" applyBorder="1" applyAlignment="1">
      <alignment vertical="center" wrapText="1"/>
    </xf>
    <xf numFmtId="9" fontId="12" fillId="0" borderId="46" xfId="67" applyFont="1" applyBorder="1" applyAlignment="1" applyProtection="1">
      <alignment vertical="center" wrapText="1"/>
      <protection locked="0"/>
    </xf>
    <xf numFmtId="164" fontId="12" fillId="0" borderId="20" xfId="0" applyNumberFormat="1" applyFont="1" applyBorder="1" applyAlignment="1">
      <alignment vertical="center" wrapText="1"/>
    </xf>
    <xf numFmtId="164" fontId="12" fillId="0" borderId="20" xfId="0" applyNumberFormat="1" applyFont="1" applyBorder="1" applyAlignment="1" applyProtection="1">
      <alignment vertical="center" wrapText="1"/>
      <protection locked="0"/>
    </xf>
    <xf numFmtId="9" fontId="12" fillId="0" borderId="55" xfId="67" applyFont="1" applyBorder="1" applyAlignment="1" applyProtection="1">
      <alignment vertical="center" wrapText="1"/>
      <protection locked="0"/>
    </xf>
    <xf numFmtId="164" fontId="4" fillId="0" borderId="49" xfId="0" applyNumberFormat="1" applyFont="1" applyBorder="1" applyAlignment="1">
      <alignment horizontal="center" vertical="center" wrapText="1"/>
    </xf>
    <xf numFmtId="164" fontId="12" fillId="33" borderId="53" xfId="0" applyNumberFormat="1" applyFont="1" applyFill="1" applyBorder="1" applyAlignment="1" applyProtection="1">
      <alignment horizontal="center" vertical="center" wrapText="1"/>
      <protection/>
    </xf>
    <xf numFmtId="164" fontId="0" fillId="33" borderId="12" xfId="0" applyNumberFormat="1" applyFill="1" applyBorder="1" applyAlignment="1">
      <alignment vertical="center" wrapText="1"/>
    </xf>
    <xf numFmtId="164" fontId="7" fillId="0" borderId="19" xfId="0" applyNumberFormat="1" applyFont="1" applyBorder="1" applyAlignment="1" applyProtection="1">
      <alignment horizontal="center" vertical="center" wrapText="1"/>
      <protection locked="0"/>
    </xf>
    <xf numFmtId="164" fontId="12" fillId="0" borderId="17" xfId="57" applyNumberFormat="1" applyFont="1" applyFill="1" applyBorder="1" applyAlignment="1" applyProtection="1">
      <alignment vertical="center" wrapText="1"/>
      <protection locked="0"/>
    </xf>
    <xf numFmtId="9" fontId="12" fillId="33" borderId="12" xfId="67" applyFont="1" applyFill="1" applyBorder="1" applyAlignment="1">
      <alignment vertical="center" wrapText="1"/>
    </xf>
    <xf numFmtId="9" fontId="12" fillId="0" borderId="12" xfId="67" applyFont="1" applyBorder="1" applyAlignment="1">
      <alignment vertical="center" wrapText="1"/>
    </xf>
    <xf numFmtId="9" fontId="7" fillId="33" borderId="12" xfId="57" applyNumberFormat="1" applyFont="1" applyFill="1" applyBorder="1">
      <alignment/>
      <protection/>
    </xf>
    <xf numFmtId="9" fontId="12" fillId="0" borderId="61" xfId="57" applyNumberFormat="1" applyFont="1" applyBorder="1">
      <alignment/>
      <protection/>
    </xf>
    <xf numFmtId="9" fontId="12" fillId="0" borderId="55" xfId="57" applyNumberFormat="1" applyFont="1" applyBorder="1">
      <alignment/>
      <protection/>
    </xf>
    <xf numFmtId="9" fontId="12" fillId="0" borderId="37" xfId="57" applyNumberFormat="1" applyFont="1" applyBorder="1">
      <alignment/>
      <protection/>
    </xf>
    <xf numFmtId="9" fontId="12" fillId="0" borderId="39" xfId="57" applyNumberFormat="1" applyFont="1" applyBorder="1">
      <alignment/>
      <protection/>
    </xf>
    <xf numFmtId="9" fontId="12" fillId="0" borderId="34" xfId="57" applyNumberFormat="1" applyFont="1" applyFill="1" applyBorder="1">
      <alignment/>
      <protection/>
    </xf>
    <xf numFmtId="9" fontId="12" fillId="0" borderId="37" xfId="57" applyNumberFormat="1" applyFont="1" applyFill="1" applyBorder="1">
      <alignment/>
      <protection/>
    </xf>
    <xf numFmtId="9" fontId="12" fillId="0" borderId="12" xfId="57" applyNumberFormat="1" applyFont="1" applyBorder="1">
      <alignment/>
      <protection/>
    </xf>
    <xf numFmtId="0" fontId="12" fillId="0" borderId="4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vertical="center" wrapText="1"/>
      <protection locked="0"/>
    </xf>
    <xf numFmtId="9" fontId="12" fillId="0" borderId="25" xfId="67" applyFont="1" applyBorder="1" applyAlignment="1">
      <alignment vertical="center" wrapText="1"/>
    </xf>
    <xf numFmtId="9" fontId="13" fillId="0" borderId="60" xfId="67" applyFont="1" applyFill="1" applyBorder="1" applyAlignment="1">
      <alignment vertical="center" wrapText="1"/>
    </xf>
    <xf numFmtId="0" fontId="21" fillId="0" borderId="0" xfId="56" applyFont="1" applyAlignment="1">
      <alignment horizontal="center"/>
      <protection/>
    </xf>
    <xf numFmtId="0" fontId="21" fillId="0" borderId="0" xfId="56" applyFont="1">
      <alignment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2" fillId="0" borderId="0" xfId="56" applyFont="1" applyAlignment="1">
      <alignment/>
      <protection/>
    </xf>
    <xf numFmtId="0" fontId="23" fillId="0" borderId="0" xfId="56" applyFont="1">
      <alignment/>
      <protection/>
    </xf>
    <xf numFmtId="0" fontId="21" fillId="0" borderId="62" xfId="56" applyFont="1" applyBorder="1" applyAlignment="1">
      <alignment horizontal="center"/>
      <protection/>
    </xf>
    <xf numFmtId="0" fontId="21" fillId="0" borderId="63" xfId="56" applyFont="1" applyBorder="1">
      <alignment/>
      <protection/>
    </xf>
    <xf numFmtId="0" fontId="21" fillId="0" borderId="63" xfId="56" applyFont="1" applyBorder="1" applyAlignment="1">
      <alignment horizontal="center"/>
      <protection/>
    </xf>
    <xf numFmtId="0" fontId="21" fillId="0" borderId="64" xfId="56" applyFont="1" applyBorder="1">
      <alignment/>
      <protection/>
    </xf>
    <xf numFmtId="0" fontId="21" fillId="0" borderId="65" xfId="56" applyFont="1" applyBorder="1" applyAlignment="1">
      <alignment horizontal="center"/>
      <protection/>
    </xf>
    <xf numFmtId="0" fontId="21" fillId="0" borderId="24" xfId="56" applyFont="1" applyBorder="1">
      <alignment/>
      <protection/>
    </xf>
    <xf numFmtId="0" fontId="21" fillId="0" borderId="24" xfId="56" applyFont="1" applyBorder="1" applyAlignment="1">
      <alignment horizontal="center"/>
      <protection/>
    </xf>
    <xf numFmtId="0" fontId="21" fillId="0" borderId="66" xfId="56" applyFont="1" applyBorder="1">
      <alignment/>
      <protection/>
    </xf>
    <xf numFmtId="0" fontId="21" fillId="0" borderId="67" xfId="56" applyFont="1" applyBorder="1" applyAlignment="1">
      <alignment horizontal="center"/>
      <protection/>
    </xf>
    <xf numFmtId="0" fontId="21" fillId="0" borderId="20" xfId="56" applyFont="1" applyBorder="1">
      <alignment/>
      <protection/>
    </xf>
    <xf numFmtId="0" fontId="20" fillId="0" borderId="20" xfId="56" applyBorder="1" applyAlignment="1">
      <alignment horizontal="center"/>
      <protection/>
    </xf>
    <xf numFmtId="0" fontId="21" fillId="0" borderId="68" xfId="56" applyFont="1" applyBorder="1">
      <alignment/>
      <protection/>
    </xf>
    <xf numFmtId="0" fontId="24" fillId="0" borderId="68" xfId="56" applyFont="1" applyBorder="1">
      <alignment/>
      <protection/>
    </xf>
    <xf numFmtId="0" fontId="20" fillId="0" borderId="68" xfId="56" applyFont="1" applyBorder="1">
      <alignment/>
      <protection/>
    </xf>
    <xf numFmtId="0" fontId="20" fillId="0" borderId="68" xfId="56" applyBorder="1">
      <alignment/>
      <protection/>
    </xf>
    <xf numFmtId="0" fontId="21" fillId="0" borderId="69" xfId="56" applyFont="1" applyBorder="1" applyAlignment="1">
      <alignment horizontal="center"/>
      <protection/>
    </xf>
    <xf numFmtId="0" fontId="21" fillId="0" borderId="70" xfId="56" applyFont="1" applyBorder="1">
      <alignment/>
      <protection/>
    </xf>
    <xf numFmtId="0" fontId="20" fillId="0" borderId="70" xfId="56" applyBorder="1" applyAlignment="1">
      <alignment horizontal="center"/>
      <protection/>
    </xf>
    <xf numFmtId="0" fontId="20" fillId="0" borderId="71" xfId="56" applyBorder="1">
      <alignment/>
      <protection/>
    </xf>
    <xf numFmtId="0" fontId="24" fillId="0" borderId="0" xfId="56" applyFont="1" applyAlignment="1">
      <alignment horizontal="right"/>
      <protection/>
    </xf>
    <xf numFmtId="0" fontId="6" fillId="0" borderId="0" xfId="58" applyFont="1" applyFill="1" applyAlignment="1">
      <alignment horizontal="centerContinuous"/>
      <protection/>
    </xf>
    <xf numFmtId="0" fontId="6" fillId="0" borderId="0" xfId="58" applyFont="1" applyFill="1" applyAlignment="1">
      <alignment horizontal="centerContinuous" vertical="top"/>
      <protection/>
    </xf>
    <xf numFmtId="0" fontId="25" fillId="0" borderId="0" xfId="58" applyFont="1" applyFill="1" applyAlignment="1">
      <alignment horizontal="centerContinuous"/>
      <protection/>
    </xf>
    <xf numFmtId="0" fontId="25" fillId="0" borderId="0" xfId="58" applyFont="1" applyFill="1">
      <alignment/>
      <protection/>
    </xf>
    <xf numFmtId="0" fontId="25" fillId="0" borderId="0" xfId="58" applyFont="1" applyAlignment="1">
      <alignment horizontal="centerContinuous"/>
      <protection/>
    </xf>
    <xf numFmtId="0" fontId="26" fillId="0" borderId="0" xfId="58" applyFont="1">
      <alignment/>
      <protection/>
    </xf>
    <xf numFmtId="0" fontId="25" fillId="0" borderId="0" xfId="58" applyFont="1">
      <alignment/>
      <protection/>
    </xf>
    <xf numFmtId="0" fontId="5" fillId="0" borderId="0" xfId="58" applyFont="1" applyAlignment="1">
      <alignment horizontal="right"/>
      <protection/>
    </xf>
    <xf numFmtId="0" fontId="7" fillId="0" borderId="72" xfId="58" applyFont="1" applyBorder="1" applyAlignment="1" quotePrefix="1">
      <alignment horizontal="center" vertical="center" wrapText="1"/>
      <protection/>
    </xf>
    <xf numFmtId="0" fontId="7" fillId="0" borderId="73" xfId="58" applyFont="1" applyBorder="1" applyAlignment="1">
      <alignment horizontal="center" vertical="center"/>
      <protection/>
    </xf>
    <xf numFmtId="0" fontId="7" fillId="0" borderId="74" xfId="58" applyFont="1" applyBorder="1" applyAlignment="1">
      <alignment horizontal="center" vertical="center" wrapText="1"/>
      <protection/>
    </xf>
    <xf numFmtId="0" fontId="7" fillId="0" borderId="73" xfId="58" applyFont="1" applyBorder="1" applyAlignment="1">
      <alignment horizontal="center" vertical="center" wrapText="1"/>
      <protection/>
    </xf>
    <xf numFmtId="0" fontId="7" fillId="0" borderId="75" xfId="58" applyFont="1" applyBorder="1" applyAlignment="1">
      <alignment horizontal="center" vertical="center" wrapText="1"/>
      <protection/>
    </xf>
    <xf numFmtId="180" fontId="27" fillId="0" borderId="76" xfId="58" applyNumberFormat="1" applyFont="1" applyBorder="1" applyAlignment="1">
      <alignment horizontal="center" vertical="center"/>
      <protection/>
    </xf>
    <xf numFmtId="0" fontId="12" fillId="0" borderId="37" xfId="58" applyFont="1" applyBorder="1" applyAlignment="1">
      <alignment horizontal="left" vertical="center" wrapText="1" indent="1"/>
      <protection/>
    </xf>
    <xf numFmtId="183" fontId="12" fillId="0" borderId="20" xfId="40" applyNumberFormat="1" applyFont="1" applyBorder="1" applyAlignment="1" applyProtection="1">
      <alignment horizontal="right" vertical="center"/>
      <protection locked="0"/>
    </xf>
    <xf numFmtId="183" fontId="12" fillId="33" borderId="37" xfId="58" applyNumberFormat="1" applyFont="1" applyFill="1" applyBorder="1" applyAlignment="1">
      <alignment horizontal="right" vertical="center"/>
      <protection/>
    </xf>
    <xf numFmtId="183" fontId="12" fillId="0" borderId="20" xfId="40" applyNumberFormat="1" applyFont="1" applyBorder="1" applyAlignment="1" applyProtection="1" quotePrefix="1">
      <alignment horizontal="right" vertical="center"/>
      <protection locked="0"/>
    </xf>
    <xf numFmtId="183" fontId="12" fillId="33" borderId="68" xfId="58" applyNumberFormat="1" applyFont="1" applyFill="1" applyBorder="1" applyAlignment="1">
      <alignment horizontal="right" vertical="center"/>
      <protection/>
    </xf>
    <xf numFmtId="180" fontId="27" fillId="0" borderId="67" xfId="58" applyNumberFormat="1" applyFont="1" applyBorder="1" applyAlignment="1">
      <alignment horizontal="center" vertical="center"/>
      <protection/>
    </xf>
    <xf numFmtId="0" fontId="12" fillId="0" borderId="37" xfId="58" applyFont="1" applyBorder="1" applyAlignment="1" quotePrefix="1">
      <alignment horizontal="left" vertical="center" wrapText="1" indent="1"/>
      <protection/>
    </xf>
    <xf numFmtId="183" fontId="12" fillId="0" borderId="20" xfId="58" applyNumberFormat="1" applyFont="1" applyFill="1" applyBorder="1" applyAlignment="1" applyProtection="1">
      <alignment horizontal="right" vertical="center"/>
      <protection locked="0"/>
    </xf>
    <xf numFmtId="180" fontId="28" fillId="33" borderId="67" xfId="58" applyNumberFormat="1" applyFont="1" applyFill="1" applyBorder="1" applyAlignment="1">
      <alignment horizontal="center" vertical="center"/>
      <protection/>
    </xf>
    <xf numFmtId="0" fontId="7" fillId="33" borderId="37" xfId="58" applyFont="1" applyFill="1" applyBorder="1" applyAlignment="1" quotePrefix="1">
      <alignment horizontal="left" vertical="center" wrapText="1" indent="1"/>
      <protection/>
    </xf>
    <xf numFmtId="183" fontId="7" fillId="33" borderId="20" xfId="58" applyNumberFormat="1" applyFont="1" applyFill="1" applyBorder="1" applyAlignment="1" applyProtection="1">
      <alignment horizontal="right" vertical="center"/>
      <protection/>
    </xf>
    <xf numFmtId="183" fontId="7" fillId="33" borderId="37" xfId="58" applyNumberFormat="1" applyFont="1" applyFill="1" applyBorder="1" applyAlignment="1" applyProtection="1">
      <alignment horizontal="right" vertical="center"/>
      <protection/>
    </xf>
    <xf numFmtId="0" fontId="17" fillId="0" borderId="0" xfId="58" applyFont="1" applyFill="1" applyAlignment="1">
      <alignment vertical="center"/>
      <protection/>
    </xf>
    <xf numFmtId="183" fontId="7" fillId="33" borderId="20" xfId="58" applyNumberFormat="1" applyFont="1" applyFill="1" applyBorder="1" applyAlignment="1">
      <alignment horizontal="right" vertical="center"/>
      <protection/>
    </xf>
    <xf numFmtId="183" fontId="7" fillId="33" borderId="37" xfId="58" applyNumberFormat="1" applyFont="1" applyFill="1" applyBorder="1" applyAlignment="1">
      <alignment horizontal="right" vertical="center"/>
      <protection/>
    </xf>
    <xf numFmtId="183" fontId="7" fillId="33" borderId="68" xfId="58" applyNumberFormat="1" applyFont="1" applyFill="1" applyBorder="1" applyAlignment="1">
      <alignment horizontal="right" vertical="center"/>
      <protection/>
    </xf>
    <xf numFmtId="180" fontId="27" fillId="0" borderId="69" xfId="58" applyNumberFormat="1" applyFont="1" applyBorder="1" applyAlignment="1">
      <alignment horizontal="center" vertical="center"/>
      <protection/>
    </xf>
    <xf numFmtId="0" fontId="12" fillId="0" borderId="77" xfId="58" applyFont="1" applyBorder="1" applyAlignment="1">
      <alignment horizontal="left" vertical="center" wrapText="1" indent="1"/>
      <protection/>
    </xf>
    <xf numFmtId="183" fontId="12" fillId="0" borderId="70" xfId="58" applyNumberFormat="1" applyFont="1" applyBorder="1" applyAlignment="1" applyProtection="1">
      <alignment horizontal="right" vertical="center"/>
      <protection locked="0"/>
    </xf>
    <xf numFmtId="183" fontId="12" fillId="0" borderId="70" xfId="40" applyNumberFormat="1" applyFont="1" applyBorder="1" applyAlignment="1" applyProtection="1">
      <alignment horizontal="right" vertical="center"/>
      <protection locked="0"/>
    </xf>
    <xf numFmtId="183" fontId="12" fillId="33" borderId="77" xfId="58" applyNumberFormat="1" applyFont="1" applyFill="1" applyBorder="1" applyAlignment="1">
      <alignment horizontal="right" vertical="center"/>
      <protection/>
    </xf>
    <xf numFmtId="183" fontId="12" fillId="0" borderId="70" xfId="40" applyNumberFormat="1" applyFont="1" applyBorder="1" applyAlignment="1" applyProtection="1" quotePrefix="1">
      <alignment horizontal="right" vertical="center"/>
      <protection locked="0"/>
    </xf>
    <xf numFmtId="183" fontId="12" fillId="33" borderId="71" xfId="58" applyNumberFormat="1" applyFont="1" applyFill="1" applyBorder="1" applyAlignment="1">
      <alignment horizontal="right" vertical="center"/>
      <protection/>
    </xf>
    <xf numFmtId="164" fontId="29" fillId="0" borderId="0" xfId="60" applyNumberFormat="1" applyFont="1" applyAlignment="1">
      <alignment horizontal="center" vertical="center" wrapText="1"/>
      <protection/>
    </xf>
    <xf numFmtId="164" fontId="29" fillId="0" borderId="0" xfId="60" applyNumberFormat="1" applyFont="1" applyAlignment="1">
      <alignment vertical="center" wrapText="1"/>
      <protection/>
    </xf>
    <xf numFmtId="164" fontId="30" fillId="0" borderId="0" xfId="60" applyNumberFormat="1" applyFont="1" applyAlignment="1">
      <alignment horizontal="right" vertical="center"/>
      <protection/>
    </xf>
    <xf numFmtId="164" fontId="31" fillId="0" borderId="15" xfId="60" applyNumberFormat="1" applyFont="1" applyBorder="1" applyAlignment="1">
      <alignment horizontal="centerContinuous" vertical="center"/>
      <protection/>
    </xf>
    <xf numFmtId="164" fontId="31" fillId="0" borderId="34" xfId="60" applyNumberFormat="1" applyFont="1" applyBorder="1" applyAlignment="1">
      <alignment horizontal="centerContinuous" vertical="center"/>
      <protection/>
    </xf>
    <xf numFmtId="164" fontId="32" fillId="0" borderId="0" xfId="60" applyNumberFormat="1" applyFont="1" applyAlignment="1">
      <alignment vertical="center"/>
      <protection/>
    </xf>
    <xf numFmtId="164" fontId="31" fillId="0" borderId="20" xfId="60" applyNumberFormat="1" applyFont="1" applyBorder="1" applyAlignment="1">
      <alignment horizontal="center" vertical="center"/>
      <protection/>
    </xf>
    <xf numFmtId="164" fontId="31" fillId="0" borderId="37" xfId="60" applyNumberFormat="1" applyFont="1" applyBorder="1" applyAlignment="1">
      <alignment horizontal="center" vertical="center" wrapText="1"/>
      <protection/>
    </xf>
    <xf numFmtId="164" fontId="32" fillId="0" borderId="0" xfId="60" applyNumberFormat="1" applyFont="1" applyAlignment="1">
      <alignment horizontal="center" vertical="center"/>
      <protection/>
    </xf>
    <xf numFmtId="164" fontId="33" fillId="0" borderId="19" xfId="60" applyNumberFormat="1" applyFont="1" applyBorder="1" applyAlignment="1">
      <alignment horizontal="center" vertical="center" wrapText="1"/>
      <protection/>
    </xf>
    <xf numFmtId="164" fontId="33" fillId="0" borderId="20" xfId="60" applyNumberFormat="1" applyFont="1" applyBorder="1" applyAlignment="1">
      <alignment horizontal="center" vertical="center" wrapText="1"/>
      <protection/>
    </xf>
    <xf numFmtId="164" fontId="33" fillId="0" borderId="37" xfId="60" applyNumberFormat="1" applyFont="1" applyBorder="1" applyAlignment="1">
      <alignment horizontal="center" vertical="center" wrapText="1"/>
      <protection/>
    </xf>
    <xf numFmtId="164" fontId="32" fillId="0" borderId="0" xfId="60" applyNumberFormat="1" applyFont="1" applyAlignment="1">
      <alignment horizontal="center" vertical="center" wrapText="1"/>
      <protection/>
    </xf>
    <xf numFmtId="164" fontId="33" fillId="0" borderId="20" xfId="60" applyNumberFormat="1" applyFont="1" applyBorder="1" applyAlignment="1">
      <alignment horizontal="left" vertical="center" wrapText="1"/>
      <protection/>
    </xf>
    <xf numFmtId="164" fontId="34" fillId="37" borderId="20" xfId="60" applyNumberFormat="1" applyFont="1" applyFill="1" applyBorder="1" applyAlignment="1">
      <alignment horizontal="center" vertical="center" wrapText="1"/>
      <protection/>
    </xf>
    <xf numFmtId="3" fontId="33" fillId="33" borderId="20" xfId="60" applyNumberFormat="1" applyFont="1" applyFill="1" applyBorder="1" applyAlignment="1">
      <alignment vertical="center" wrapText="1"/>
      <protection/>
    </xf>
    <xf numFmtId="3" fontId="33" fillId="33" borderId="37" xfId="60" applyNumberFormat="1" applyFont="1" applyFill="1" applyBorder="1" applyAlignment="1">
      <alignment vertical="center" wrapText="1"/>
      <protection/>
    </xf>
    <xf numFmtId="164" fontId="33" fillId="0" borderId="0" xfId="60" applyNumberFormat="1" applyFont="1" applyAlignment="1">
      <alignment vertical="center" wrapText="1"/>
      <protection/>
    </xf>
    <xf numFmtId="164" fontId="33" fillId="33" borderId="20" xfId="60" applyNumberFormat="1" applyFont="1" applyFill="1" applyBorder="1" applyAlignment="1">
      <alignment vertical="center" wrapText="1"/>
      <protection/>
    </xf>
    <xf numFmtId="164" fontId="33" fillId="33" borderId="37" xfId="60" applyNumberFormat="1" applyFont="1" applyFill="1" applyBorder="1" applyAlignment="1">
      <alignment vertical="center" wrapText="1"/>
      <protection/>
    </xf>
    <xf numFmtId="0" fontId="34" fillId="0" borderId="20" xfId="60" applyFont="1" applyBorder="1" applyAlignment="1">
      <alignment horizontal="left" vertical="center" wrapText="1" indent="1"/>
      <protection/>
    </xf>
    <xf numFmtId="165" fontId="34" fillId="0" borderId="20" xfId="60" applyNumberFormat="1" applyFont="1" applyBorder="1" applyAlignment="1" applyProtection="1">
      <alignment horizontal="center" vertical="center" wrapText="1"/>
      <protection locked="0"/>
    </xf>
    <xf numFmtId="164" fontId="34" fillId="0" borderId="20" xfId="60" applyNumberFormat="1" applyFont="1" applyBorder="1" applyAlignment="1" applyProtection="1">
      <alignment vertical="center" wrapText="1"/>
      <protection locked="0"/>
    </xf>
    <xf numFmtId="164" fontId="34" fillId="0" borderId="37" xfId="60" applyNumberFormat="1" applyFont="1" applyBorder="1" applyAlignment="1" applyProtection="1">
      <alignment vertical="center" wrapText="1"/>
      <protection locked="0"/>
    </xf>
    <xf numFmtId="164" fontId="33" fillId="0" borderId="40" xfId="60" applyNumberFormat="1" applyFont="1" applyBorder="1" applyAlignment="1">
      <alignment horizontal="center" vertical="center" wrapText="1"/>
      <protection/>
    </xf>
    <xf numFmtId="164" fontId="33" fillId="0" borderId="27" xfId="60" applyNumberFormat="1" applyFont="1" applyBorder="1" applyAlignment="1">
      <alignment horizontal="left" vertical="center" wrapText="1"/>
      <protection/>
    </xf>
    <xf numFmtId="164" fontId="34" fillId="37" borderId="27" xfId="60" applyNumberFormat="1" applyFont="1" applyFill="1" applyBorder="1" applyAlignment="1">
      <alignment horizontal="center" vertical="center" wrapText="1"/>
      <protection/>
    </xf>
    <xf numFmtId="164" fontId="33" fillId="33" borderId="27" xfId="60" applyNumberFormat="1" applyFont="1" applyFill="1" applyBorder="1" applyAlignment="1">
      <alignment vertical="center" wrapText="1"/>
      <protection/>
    </xf>
    <xf numFmtId="164" fontId="33" fillId="33" borderId="52" xfId="60" applyNumberFormat="1" applyFont="1" applyFill="1" applyBorder="1" applyAlignment="1">
      <alignment vertical="center" wrapText="1"/>
      <protection/>
    </xf>
    <xf numFmtId="164" fontId="0" fillId="0" borderId="0" xfId="59" applyNumberFormat="1" applyAlignment="1">
      <alignment horizontal="center" vertical="center" wrapText="1"/>
      <protection/>
    </xf>
    <xf numFmtId="164" fontId="0" fillId="0" borderId="0" xfId="59" applyNumberFormat="1" applyAlignment="1">
      <alignment vertical="center" wrapText="1"/>
      <protection/>
    </xf>
    <xf numFmtId="164" fontId="5" fillId="0" borderId="0" xfId="59" applyNumberFormat="1" applyFont="1" applyAlignment="1">
      <alignment horizontal="right" vertical="center"/>
      <protection/>
    </xf>
    <xf numFmtId="164" fontId="4" fillId="0" borderId="17" xfId="59" applyNumberFormat="1" applyFont="1" applyBorder="1" applyAlignment="1">
      <alignment horizontal="centerContinuous" vertical="center"/>
      <protection/>
    </xf>
    <xf numFmtId="164" fontId="4" fillId="0" borderId="26" xfId="59" applyNumberFormat="1" applyFont="1" applyBorder="1" applyAlignment="1">
      <alignment horizontal="centerContinuous" vertical="center"/>
      <protection/>
    </xf>
    <xf numFmtId="164" fontId="4" fillId="0" borderId="78" xfId="59" applyNumberFormat="1" applyFont="1" applyBorder="1" applyAlignment="1">
      <alignment horizontal="centerContinuous" vertical="center"/>
      <protection/>
    </xf>
    <xf numFmtId="164" fontId="4" fillId="0" borderId="79" xfId="59" applyNumberFormat="1" applyFont="1" applyBorder="1" applyAlignment="1">
      <alignment horizontal="center" vertical="center"/>
      <protection/>
    </xf>
    <xf numFmtId="164" fontId="35" fillId="0" borderId="0" xfId="59" applyNumberFormat="1" applyFont="1" applyAlignment="1">
      <alignment vertical="center"/>
      <protection/>
    </xf>
    <xf numFmtId="164" fontId="4" fillId="0" borderId="53" xfId="59" applyNumberFormat="1" applyFont="1" applyBorder="1" applyAlignment="1">
      <alignment horizontal="center" vertical="center"/>
      <protection/>
    </xf>
    <xf numFmtId="164" fontId="4" fillId="0" borderId="51" xfId="59" applyNumberFormat="1" applyFont="1" applyBorder="1" applyAlignment="1">
      <alignment horizontal="center" vertical="center"/>
      <protection/>
    </xf>
    <xf numFmtId="164" fontId="4" fillId="0" borderId="52" xfId="59" applyNumberFormat="1" applyFont="1" applyBorder="1" applyAlignment="1">
      <alignment horizontal="center" vertical="center" wrapText="1"/>
      <protection/>
    </xf>
    <xf numFmtId="164" fontId="4" fillId="0" borderId="80" xfId="59" applyNumberFormat="1" applyFont="1" applyBorder="1" applyAlignment="1">
      <alignment horizontal="center" vertical="center"/>
      <protection/>
    </xf>
    <xf numFmtId="164" fontId="35" fillId="0" borderId="0" xfId="59" applyNumberFormat="1" applyFont="1" applyAlignment="1">
      <alignment horizontal="center" vertical="center"/>
      <protection/>
    </xf>
    <xf numFmtId="164" fontId="7" fillId="0" borderId="45" xfId="59" applyNumberFormat="1" applyFont="1" applyBorder="1" applyAlignment="1">
      <alignment horizontal="center" vertical="center" wrapText="1"/>
      <protection/>
    </xf>
    <xf numFmtId="164" fontId="7" fillId="0" borderId="10" xfId="59" applyNumberFormat="1" applyFont="1" applyBorder="1" applyAlignment="1">
      <alignment horizontal="center" vertical="center" wrapText="1"/>
      <protection/>
    </xf>
    <xf numFmtId="164" fontId="7" fillId="0" borderId="49" xfId="59" applyNumberFormat="1" applyFont="1" applyBorder="1" applyAlignment="1">
      <alignment horizontal="center" vertical="center" wrapText="1"/>
      <protection/>
    </xf>
    <xf numFmtId="164" fontId="7" fillId="0" borderId="81" xfId="59" applyNumberFormat="1" applyFont="1" applyBorder="1" applyAlignment="1">
      <alignment horizontal="center" vertical="center" wrapText="1"/>
      <protection/>
    </xf>
    <xf numFmtId="164" fontId="35" fillId="0" borderId="0" xfId="59" applyNumberFormat="1" applyFont="1" applyAlignment="1">
      <alignment horizontal="center" vertical="center" wrapText="1"/>
      <protection/>
    </xf>
    <xf numFmtId="164" fontId="4" fillId="0" borderId="14" xfId="59" applyNumberFormat="1" applyFont="1" applyBorder="1" applyAlignment="1">
      <alignment horizontal="center" vertical="center" wrapText="1"/>
      <protection/>
    </xf>
    <xf numFmtId="164" fontId="7" fillId="0" borderId="15" xfId="59" applyNumberFormat="1" applyFont="1" applyBorder="1" applyAlignment="1">
      <alignment horizontal="left" vertical="center" wrapText="1" indent="1"/>
      <protection/>
    </xf>
    <xf numFmtId="1" fontId="12" fillId="35" borderId="15" xfId="59" applyNumberFormat="1" applyFont="1" applyFill="1" applyBorder="1" applyAlignment="1" applyProtection="1">
      <alignment vertical="center" wrapText="1"/>
      <protection/>
    </xf>
    <xf numFmtId="164" fontId="12" fillId="33" borderId="15" xfId="59" applyNumberFormat="1" applyFont="1" applyFill="1" applyBorder="1" applyAlignment="1" applyProtection="1">
      <alignment vertical="center" wrapText="1"/>
      <protection/>
    </xf>
    <xf numFmtId="164" fontId="12" fillId="33" borderId="17" xfId="59" applyNumberFormat="1" applyFont="1" applyFill="1" applyBorder="1" applyAlignment="1" applyProtection="1">
      <alignment vertical="center" wrapText="1"/>
      <protection/>
    </xf>
    <xf numFmtId="164" fontId="12" fillId="33" borderId="82" xfId="59" applyNumberFormat="1" applyFont="1" applyFill="1" applyBorder="1" applyAlignment="1">
      <alignment vertical="center" wrapText="1"/>
      <protection/>
    </xf>
    <xf numFmtId="164" fontId="4" fillId="0" borderId="19" xfId="59" applyNumberFormat="1" applyFont="1" applyBorder="1" applyAlignment="1">
      <alignment horizontal="center" vertical="center" wrapText="1"/>
      <protection/>
    </xf>
    <xf numFmtId="164" fontId="12" fillId="0" borderId="20" xfId="59" applyNumberFormat="1" applyFont="1" applyBorder="1" applyAlignment="1" applyProtection="1">
      <alignment horizontal="left" vertical="center" wrapText="1" indent="1"/>
      <protection locked="0"/>
    </xf>
    <xf numFmtId="1" fontId="12" fillId="0" borderId="20" xfId="59" applyNumberFormat="1" applyFont="1" applyBorder="1" applyAlignment="1" applyProtection="1">
      <alignment vertical="center" wrapText="1"/>
      <protection locked="0"/>
    </xf>
    <xf numFmtId="164" fontId="12" fillId="0" borderId="20" xfId="59" applyNumberFormat="1" applyFont="1" applyBorder="1" applyAlignment="1" applyProtection="1">
      <alignment vertical="center" wrapText="1"/>
      <protection locked="0"/>
    </xf>
    <xf numFmtId="164" fontId="12" fillId="0" borderId="38" xfId="59" applyNumberFormat="1" applyFont="1" applyBorder="1" applyAlignment="1" applyProtection="1">
      <alignment vertical="center" wrapText="1"/>
      <protection locked="0"/>
    </xf>
    <xf numFmtId="164" fontId="12" fillId="33" borderId="83" xfId="59" applyNumberFormat="1" applyFont="1" applyFill="1" applyBorder="1" applyAlignment="1">
      <alignment vertical="center" wrapText="1"/>
      <protection/>
    </xf>
    <xf numFmtId="164" fontId="7" fillId="0" borderId="20" xfId="59" applyNumberFormat="1" applyFont="1" applyBorder="1" applyAlignment="1" applyProtection="1">
      <alignment horizontal="left" vertical="center" wrapText="1" indent="1"/>
      <protection/>
    </xf>
    <xf numFmtId="1" fontId="12" fillId="35" borderId="20" xfId="59" applyNumberFormat="1" applyFont="1" applyFill="1" applyBorder="1" applyAlignment="1" applyProtection="1">
      <alignment vertical="center" wrapText="1"/>
      <protection/>
    </xf>
    <xf numFmtId="164" fontId="12" fillId="33" borderId="20" xfId="59" applyNumberFormat="1" applyFont="1" applyFill="1" applyBorder="1" applyAlignment="1" applyProtection="1">
      <alignment vertical="center" wrapText="1"/>
      <protection/>
    </xf>
    <xf numFmtId="164" fontId="12" fillId="33" borderId="38" xfId="59" applyNumberFormat="1" applyFont="1" applyFill="1" applyBorder="1" applyAlignment="1" applyProtection="1">
      <alignment vertical="center" wrapText="1"/>
      <protection/>
    </xf>
    <xf numFmtId="164" fontId="4" fillId="0" borderId="11" xfId="59" applyNumberFormat="1" applyFont="1" applyBorder="1" applyAlignment="1">
      <alignment horizontal="center" vertical="center" wrapText="1"/>
      <protection/>
    </xf>
    <xf numFmtId="164" fontId="7" fillId="0" borderId="10" xfId="59" applyNumberFormat="1" applyFont="1" applyBorder="1" applyAlignment="1">
      <alignment horizontal="left" vertical="center" wrapText="1" indent="1"/>
      <protection/>
    </xf>
    <xf numFmtId="1" fontId="12" fillId="35" borderId="49" xfId="59" applyNumberFormat="1" applyFont="1" applyFill="1" applyBorder="1" applyAlignment="1" applyProtection="1">
      <alignment vertical="center" wrapText="1"/>
      <protection/>
    </xf>
    <xf numFmtId="164" fontId="12" fillId="33" borderId="10" xfId="59" applyNumberFormat="1" applyFont="1" applyFill="1" applyBorder="1" applyAlignment="1" applyProtection="1">
      <alignment vertical="center" wrapText="1"/>
      <protection/>
    </xf>
    <xf numFmtId="164" fontId="12" fillId="33" borderId="49" xfId="59" applyNumberFormat="1" applyFont="1" applyFill="1" applyBorder="1" applyAlignment="1" applyProtection="1">
      <alignment vertical="center" wrapText="1"/>
      <protection/>
    </xf>
    <xf numFmtId="164" fontId="12" fillId="33" borderId="84" xfId="59" applyNumberFormat="1" applyFont="1" applyFill="1" applyBorder="1" applyAlignment="1">
      <alignment vertical="center" wrapText="1"/>
      <protection/>
    </xf>
    <xf numFmtId="164" fontId="12" fillId="0" borderId="51" xfId="0" applyNumberFormat="1" applyFont="1" applyFill="1" applyBorder="1" applyAlignment="1" applyProtection="1">
      <alignment vertical="center" wrapText="1"/>
      <protection locked="0"/>
    </xf>
    <xf numFmtId="9" fontId="12" fillId="0" borderId="37" xfId="67" applyFont="1" applyBorder="1" applyAlignment="1">
      <alignment vertical="center" wrapText="1"/>
    </xf>
    <xf numFmtId="164" fontId="6" fillId="0" borderId="0" xfId="57" applyNumberFormat="1" applyFont="1" applyBorder="1" applyAlignment="1" applyProtection="1">
      <alignment horizontal="centerContinuous" vertical="center"/>
      <protection locked="0"/>
    </xf>
    <xf numFmtId="164" fontId="7" fillId="33" borderId="85" xfId="57" applyNumberFormat="1" applyFont="1" applyFill="1" applyBorder="1" applyAlignment="1" applyProtection="1">
      <alignment vertical="center" wrapText="1"/>
      <protection/>
    </xf>
    <xf numFmtId="164" fontId="7" fillId="33" borderId="49" xfId="57" applyNumberFormat="1" applyFont="1" applyFill="1" applyBorder="1" applyAlignment="1" applyProtection="1">
      <alignment vertical="center" wrapText="1"/>
      <protection/>
    </xf>
    <xf numFmtId="164" fontId="14" fillId="33" borderId="49" xfId="57" applyNumberFormat="1" applyFont="1" applyFill="1" applyBorder="1" applyAlignment="1" applyProtection="1">
      <alignment vertical="center" wrapText="1"/>
      <protection/>
    </xf>
    <xf numFmtId="9" fontId="7" fillId="38" borderId="34" xfId="57" applyNumberFormat="1" applyFont="1" applyFill="1" applyBorder="1">
      <alignment/>
      <protection/>
    </xf>
    <xf numFmtId="0" fontId="12" fillId="0" borderId="40" xfId="57" applyFont="1" applyFill="1" applyBorder="1" applyAlignment="1" applyProtection="1">
      <alignment horizontal="center" vertical="center" wrapText="1"/>
      <protection/>
    </xf>
    <xf numFmtId="164" fontId="7" fillId="33" borderId="49" xfId="57" applyNumberFormat="1" applyFont="1" applyFill="1" applyBorder="1" applyAlignment="1" applyProtection="1">
      <alignment vertical="center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164" fontId="7" fillId="33" borderId="25" xfId="0" applyNumberFormat="1" applyFont="1" applyFill="1" applyBorder="1" applyAlignment="1">
      <alignment vertical="center" wrapText="1"/>
    </xf>
    <xf numFmtId="9" fontId="0" fillId="0" borderId="61" xfId="67" applyBorder="1" applyAlignment="1">
      <alignment vertical="center" wrapText="1"/>
    </xf>
    <xf numFmtId="9" fontId="0" fillId="0" borderId="55" xfId="67" applyBorder="1" applyAlignment="1">
      <alignment vertical="center" wrapText="1"/>
    </xf>
    <xf numFmtId="9" fontId="0" fillId="0" borderId="12" xfId="67" applyBorder="1" applyAlignment="1">
      <alignment vertical="center" wrapText="1"/>
    </xf>
    <xf numFmtId="9" fontId="0" fillId="33" borderId="12" xfId="67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 indent="1"/>
    </xf>
    <xf numFmtId="164" fontId="12" fillId="0" borderId="22" xfId="0" applyNumberFormat="1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Fill="1" applyBorder="1" applyAlignment="1" applyProtection="1">
      <alignment vertical="center" wrapText="1"/>
      <protection locked="0"/>
    </xf>
    <xf numFmtId="9" fontId="7" fillId="33" borderId="10" xfId="0" applyNumberFormat="1" applyFont="1" applyFill="1" applyBorder="1" applyAlignment="1">
      <alignment vertical="center" wrapText="1"/>
    </xf>
    <xf numFmtId="9" fontId="7" fillId="33" borderId="12" xfId="0" applyNumberFormat="1" applyFont="1" applyFill="1" applyBorder="1" applyAlignment="1">
      <alignment vertical="center" wrapText="1"/>
    </xf>
    <xf numFmtId="164" fontId="0" fillId="0" borderId="37" xfId="0" applyNumberFormat="1" applyBorder="1" applyAlignment="1">
      <alignment vertical="center" wrapText="1"/>
    </xf>
    <xf numFmtId="164" fontId="0" fillId="0" borderId="39" xfId="0" applyNumberFormat="1" applyBorder="1" applyAlignment="1">
      <alignment vertical="center" wrapText="1"/>
    </xf>
    <xf numFmtId="9" fontId="0" fillId="33" borderId="12" xfId="0" applyNumberFormat="1" applyFill="1" applyBorder="1" applyAlignment="1">
      <alignment vertical="center" wrapText="1"/>
    </xf>
    <xf numFmtId="164" fontId="12" fillId="38" borderId="37" xfId="0" applyNumberFormat="1" applyFont="1" applyFill="1" applyBorder="1" applyAlignment="1" applyProtection="1">
      <alignment vertical="center" wrapText="1"/>
      <protection/>
    </xf>
    <xf numFmtId="164" fontId="12" fillId="38" borderId="39" xfId="0" applyNumberFormat="1" applyFont="1" applyFill="1" applyBorder="1" applyAlignment="1" applyProtection="1">
      <alignment vertical="center" wrapText="1"/>
      <protection/>
    </xf>
    <xf numFmtId="164" fontId="7" fillId="36" borderId="10" xfId="0" applyNumberFormat="1" applyFont="1" applyFill="1" applyBorder="1" applyAlignment="1" applyProtection="1">
      <alignment vertical="center" wrapText="1"/>
      <protection/>
    </xf>
    <xf numFmtId="9" fontId="12" fillId="0" borderId="34" xfId="58" applyNumberFormat="1" applyFont="1" applyBorder="1" applyAlignment="1" applyProtection="1">
      <alignment horizontal="right" vertical="center"/>
      <protection locked="0"/>
    </xf>
    <xf numFmtId="9" fontId="12" fillId="33" borderId="34" xfId="58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1"/>
    </xf>
    <xf numFmtId="0" fontId="0" fillId="0" borderId="1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9" fontId="0" fillId="0" borderId="37" xfId="0" applyNumberForma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wrapText="1" indent="1"/>
    </xf>
    <xf numFmtId="9" fontId="0" fillId="0" borderId="39" xfId="0" applyNumberFormat="1" applyBorder="1" applyAlignment="1">
      <alignment vertical="center" wrapText="1"/>
    </xf>
    <xf numFmtId="9" fontId="4" fillId="33" borderId="12" xfId="0" applyNumberFormat="1" applyFont="1" applyFill="1" applyBorder="1" applyAlignment="1">
      <alignment vertical="center" wrapText="1"/>
    </xf>
    <xf numFmtId="164" fontId="0" fillId="0" borderId="20" xfId="0" applyNumberFormat="1" applyBorder="1" applyAlignment="1">
      <alignment vertical="center" wrapText="1"/>
    </xf>
    <xf numFmtId="183" fontId="12" fillId="0" borderId="17" xfId="58" applyNumberFormat="1" applyFont="1" applyBorder="1" applyAlignment="1" applyProtection="1">
      <alignment horizontal="right" vertical="center"/>
      <protection locked="0"/>
    </xf>
    <xf numFmtId="183" fontId="12" fillId="0" borderId="38" xfId="58" applyNumberFormat="1" applyFont="1" applyBorder="1" applyAlignment="1" applyProtection="1">
      <alignment horizontal="right" vertical="center"/>
      <protection locked="0"/>
    </xf>
    <xf numFmtId="183" fontId="12" fillId="0" borderId="47" xfId="58" applyNumberFormat="1" applyFont="1" applyBorder="1" applyAlignment="1" applyProtection="1">
      <alignment horizontal="right" vertical="center"/>
      <protection locked="0"/>
    </xf>
    <xf numFmtId="183" fontId="14" fillId="33" borderId="49" xfId="58" applyNumberFormat="1" applyFont="1" applyFill="1" applyBorder="1" applyAlignment="1">
      <alignment vertical="center"/>
      <protection/>
    </xf>
    <xf numFmtId="183" fontId="12" fillId="0" borderId="46" xfId="58" applyNumberFormat="1" applyFont="1" applyFill="1" applyBorder="1" applyAlignment="1" applyProtection="1">
      <alignment vertical="center"/>
      <protection locked="0"/>
    </xf>
    <xf numFmtId="183" fontId="12" fillId="0" borderId="47" xfId="58" applyNumberFormat="1" applyFont="1" applyFill="1" applyBorder="1" applyAlignment="1" applyProtection="1">
      <alignment vertical="center"/>
      <protection locked="0"/>
    </xf>
    <xf numFmtId="183" fontId="12" fillId="0" borderId="46" xfId="58" applyNumberFormat="1" applyFont="1" applyBorder="1" applyAlignment="1" applyProtection="1">
      <alignment vertical="center"/>
      <protection locked="0"/>
    </xf>
    <xf numFmtId="183" fontId="12" fillId="0" borderId="38" xfId="58" applyNumberFormat="1" applyFont="1" applyBorder="1" applyAlignment="1" applyProtection="1">
      <alignment vertical="center"/>
      <protection locked="0"/>
    </xf>
    <xf numFmtId="183" fontId="14" fillId="33" borderId="38" xfId="58" applyNumberFormat="1" applyFont="1" applyFill="1" applyBorder="1" applyAlignment="1">
      <alignment vertical="center"/>
      <protection/>
    </xf>
    <xf numFmtId="183" fontId="12" fillId="0" borderId="47" xfId="58" applyNumberFormat="1" applyFont="1" applyBorder="1" applyAlignment="1" applyProtection="1">
      <alignment vertical="center"/>
      <protection locked="0"/>
    </xf>
    <xf numFmtId="183" fontId="14" fillId="33" borderId="49" xfId="58" applyNumberFormat="1" applyFont="1" applyFill="1" applyBorder="1" applyAlignment="1" applyProtection="1">
      <alignment vertical="center"/>
      <protection/>
    </xf>
    <xf numFmtId="183" fontId="14" fillId="33" borderId="17" xfId="58" applyNumberFormat="1" applyFont="1" applyFill="1" applyBorder="1" applyAlignment="1" applyProtection="1">
      <alignment vertical="center"/>
      <protection/>
    </xf>
    <xf numFmtId="183" fontId="14" fillId="33" borderId="51" xfId="58" applyNumberFormat="1" applyFont="1" applyFill="1" applyBorder="1" applyAlignment="1" applyProtection="1">
      <alignment vertical="center"/>
      <protection/>
    </xf>
    <xf numFmtId="183" fontId="14" fillId="33" borderId="85" xfId="58" applyNumberFormat="1" applyFont="1" applyFill="1" applyBorder="1" applyAlignment="1" applyProtection="1">
      <alignment vertical="center"/>
      <protection/>
    </xf>
    <xf numFmtId="183" fontId="14" fillId="33" borderId="53" xfId="58" applyNumberFormat="1" applyFont="1" applyFill="1" applyBorder="1" applyAlignment="1" applyProtection="1">
      <alignment vertical="center"/>
      <protection/>
    </xf>
    <xf numFmtId="9" fontId="12" fillId="0" borderId="37" xfId="58" applyNumberFormat="1" applyFont="1" applyBorder="1" applyAlignment="1" applyProtection="1">
      <alignment horizontal="right" vertical="center"/>
      <protection locked="0"/>
    </xf>
    <xf numFmtId="9" fontId="12" fillId="0" borderId="52" xfId="58" applyNumberFormat="1" applyFont="1" applyBorder="1" applyAlignment="1" applyProtection="1">
      <alignment horizontal="right" vertical="center"/>
      <protection locked="0"/>
    </xf>
    <xf numFmtId="164" fontId="12" fillId="0" borderId="24" xfId="0" applyNumberFormat="1" applyFont="1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 indent="1"/>
    </xf>
    <xf numFmtId="164" fontId="12" fillId="33" borderId="10" xfId="0" applyNumberFormat="1" applyFont="1" applyFill="1" applyBorder="1" applyAlignment="1" applyProtection="1">
      <alignment vertical="center" wrapText="1"/>
      <protection locked="0"/>
    </xf>
    <xf numFmtId="9" fontId="12" fillId="0" borderId="39" xfId="67" applyFont="1" applyBorder="1" applyAlignment="1">
      <alignment vertical="center" wrapText="1"/>
    </xf>
    <xf numFmtId="164" fontId="12" fillId="33" borderId="29" xfId="0" applyNumberFormat="1" applyFont="1" applyFill="1" applyBorder="1" applyAlignment="1" applyProtection="1">
      <alignment horizontal="right" vertical="center" wrapText="1"/>
      <protection/>
    </xf>
    <xf numFmtId="164" fontId="12" fillId="0" borderId="19" xfId="0" applyNumberFormat="1" applyFont="1" applyBorder="1" applyAlignment="1">
      <alignment horizontal="left" vertical="center" wrapText="1"/>
    </xf>
    <xf numFmtId="183" fontId="7" fillId="33" borderId="68" xfId="58" applyNumberFormat="1" applyFont="1" applyFill="1" applyBorder="1" applyAlignment="1">
      <alignment horizontal="right" vertical="center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right" vertical="center" wrapText="1"/>
    </xf>
    <xf numFmtId="3" fontId="0" fillId="0" borderId="55" xfId="0" applyNumberFormat="1" applyBorder="1" applyAlignment="1">
      <alignment vertical="center" wrapText="1"/>
    </xf>
    <xf numFmtId="3" fontId="0" fillId="0" borderId="37" xfId="0" applyNumberFormat="1" applyBorder="1" applyAlignment="1">
      <alignment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12" fillId="0" borderId="20" xfId="0" applyNumberFormat="1" applyFont="1" applyBorder="1" applyAlignment="1" applyProtection="1">
      <alignment horizontal="right" vertical="center" wrapText="1"/>
      <protection locked="0"/>
    </xf>
    <xf numFmtId="164" fontId="12" fillId="39" borderId="10" xfId="0" applyNumberFormat="1" applyFont="1" applyFill="1" applyBorder="1" applyAlignment="1" applyProtection="1">
      <alignment vertical="center" wrapText="1"/>
      <protection locked="0"/>
    </xf>
    <xf numFmtId="0" fontId="12" fillId="39" borderId="11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left" vertical="center" wrapText="1" indent="1"/>
    </xf>
    <xf numFmtId="9" fontId="12" fillId="39" borderId="12" xfId="67" applyFont="1" applyFill="1" applyBorder="1" applyAlignment="1">
      <alignment vertical="center" wrapText="1"/>
    </xf>
    <xf numFmtId="9" fontId="12" fillId="0" borderId="61" xfId="67" applyFont="1" applyFill="1" applyBorder="1" applyAlignment="1">
      <alignment vertical="center" wrapText="1"/>
    </xf>
    <xf numFmtId="3" fontId="12" fillId="0" borderId="27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4" fillId="0" borderId="14" xfId="57" applyFont="1" applyBorder="1" applyAlignment="1" applyProtection="1">
      <alignment horizontal="center" vertical="center" wrapText="1"/>
      <protection/>
    </xf>
    <xf numFmtId="0" fontId="4" fillId="0" borderId="40" xfId="57" applyFont="1" applyBorder="1" applyAlignment="1" applyProtection="1">
      <alignment horizontal="center" vertical="center" wrapText="1"/>
      <protection/>
    </xf>
    <xf numFmtId="0" fontId="4" fillId="0" borderId="15" xfId="57" applyFont="1" applyBorder="1" applyAlignment="1" applyProtection="1">
      <alignment horizontal="center" vertical="center" wrapText="1"/>
      <protection/>
    </xf>
    <xf numFmtId="0" fontId="4" fillId="0" borderId="27" xfId="57" applyFont="1" applyBorder="1" applyAlignment="1" applyProtection="1">
      <alignment horizontal="center" vertical="center" wrapText="1"/>
      <protection/>
    </xf>
    <xf numFmtId="164" fontId="4" fillId="0" borderId="17" xfId="57" applyNumberFormat="1" applyFont="1" applyBorder="1" applyAlignment="1" applyProtection="1">
      <alignment horizontal="center" vertical="center"/>
      <protection locked="0"/>
    </xf>
    <xf numFmtId="164" fontId="4" fillId="0" borderId="26" xfId="57" applyNumberFormat="1" applyFont="1" applyBorder="1" applyAlignment="1" applyProtection="1">
      <alignment horizontal="center" vertical="center"/>
      <protection locked="0"/>
    </xf>
    <xf numFmtId="164" fontId="4" fillId="0" borderId="78" xfId="57" applyNumberFormat="1" applyFont="1" applyBorder="1" applyAlignment="1" applyProtection="1">
      <alignment horizontal="center" vertical="center"/>
      <protection locked="0"/>
    </xf>
    <xf numFmtId="0" fontId="4" fillId="0" borderId="17" xfId="57" applyFont="1" applyBorder="1" applyAlignment="1" applyProtection="1">
      <alignment horizontal="center" vertical="center" wrapText="1"/>
      <protection/>
    </xf>
    <xf numFmtId="164" fontId="1" fillId="0" borderId="13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60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Fill="1" applyBorder="1" applyAlignment="1" quotePrefix="1">
      <alignment horizontal="right" vertical="center"/>
    </xf>
    <xf numFmtId="0" fontId="4" fillId="0" borderId="78" xfId="0" applyFont="1" applyFill="1" applyBorder="1" applyAlignment="1" quotePrefix="1">
      <alignment horizontal="right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86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51" xfId="0" applyFont="1" applyFill="1" applyBorder="1" applyAlignment="1" applyProtection="1">
      <alignment horizontal="left" vertical="center"/>
      <protection/>
    </xf>
    <xf numFmtId="0" fontId="4" fillId="0" borderId="87" xfId="0" applyFont="1" applyFill="1" applyBorder="1" applyAlignment="1" applyProtection="1">
      <alignment horizontal="left" vertical="center"/>
      <protection/>
    </xf>
    <xf numFmtId="0" fontId="4" fillId="0" borderId="4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 applyProtection="1" quotePrefix="1">
      <alignment horizontal="left" vertical="center"/>
      <protection locked="0"/>
    </xf>
    <xf numFmtId="0" fontId="4" fillId="0" borderId="87" xfId="0" applyFont="1" applyFill="1" applyBorder="1" applyAlignment="1" applyProtection="1" quotePrefix="1">
      <alignment horizontal="left" vertical="center"/>
      <protection locked="0"/>
    </xf>
    <xf numFmtId="0" fontId="4" fillId="0" borderId="36" xfId="0" applyFont="1" applyFill="1" applyBorder="1" applyAlignment="1" applyProtection="1" quotePrefix="1">
      <alignment horizontal="left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Border="1" applyAlignment="1">
      <alignment horizontal="right" wrapText="1"/>
    </xf>
    <xf numFmtId="0" fontId="5" fillId="0" borderId="0" xfId="58" applyFont="1" applyBorder="1" applyAlignment="1">
      <alignment horizontal="right"/>
      <protection/>
    </xf>
    <xf numFmtId="0" fontId="4" fillId="0" borderId="51" xfId="58" applyFont="1" applyBorder="1" applyAlignment="1">
      <alignment horizontal="center" vertical="center"/>
      <protection/>
    </xf>
    <xf numFmtId="0" fontId="4" fillId="0" borderId="36" xfId="58" applyFont="1" applyBorder="1" applyAlignment="1">
      <alignment horizontal="center" vertical="center"/>
      <protection/>
    </xf>
    <xf numFmtId="0" fontId="4" fillId="0" borderId="54" xfId="58" applyFont="1" applyBorder="1" applyAlignment="1">
      <alignment horizontal="center" vertical="center" wrapText="1"/>
      <protection/>
    </xf>
    <xf numFmtId="0" fontId="4" fillId="0" borderId="30" xfId="58" applyFont="1" applyBorder="1" applyAlignment="1">
      <alignment horizontal="center" vertical="center" wrapText="1"/>
      <protection/>
    </xf>
    <xf numFmtId="0" fontId="4" fillId="0" borderId="41" xfId="58" applyFont="1" applyBorder="1" applyAlignment="1" quotePrefix="1">
      <alignment horizontal="center" vertical="center" wrapText="1"/>
      <protection/>
    </xf>
    <xf numFmtId="0" fontId="4" fillId="0" borderId="28" xfId="58" applyFont="1" applyBorder="1" applyAlignment="1" quotePrefix="1">
      <alignment horizontal="center" vertical="center" wrapText="1"/>
      <protection/>
    </xf>
    <xf numFmtId="0" fontId="4" fillId="0" borderId="42" xfId="58" applyFont="1" applyBorder="1" applyAlignment="1">
      <alignment horizontal="center" vertical="center"/>
      <protection/>
    </xf>
    <xf numFmtId="0" fontId="4" fillId="0" borderId="29" xfId="58" applyFont="1" applyBorder="1" applyAlignment="1">
      <alignment horizontal="center" vertical="center"/>
      <protection/>
    </xf>
    <xf numFmtId="0" fontId="4" fillId="0" borderId="85" xfId="58" applyFont="1" applyBorder="1" applyAlignment="1">
      <alignment horizontal="center" vertical="center"/>
      <protection/>
    </xf>
    <xf numFmtId="0" fontId="4" fillId="0" borderId="53" xfId="58" applyFont="1" applyBorder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164" fontId="31" fillId="0" borderId="14" xfId="60" applyNumberFormat="1" applyFont="1" applyBorder="1" applyAlignment="1">
      <alignment horizontal="center" vertical="center" wrapText="1"/>
      <protection/>
    </xf>
    <xf numFmtId="164" fontId="31" fillId="0" borderId="19" xfId="60" applyNumberFormat="1" applyFont="1" applyBorder="1" applyAlignment="1">
      <alignment horizontal="center" vertical="center" wrapText="1"/>
      <protection/>
    </xf>
    <xf numFmtId="164" fontId="31" fillId="0" borderId="15" xfId="60" applyNumberFormat="1" applyFont="1" applyBorder="1" applyAlignment="1">
      <alignment horizontal="center" vertical="center"/>
      <protection/>
    </xf>
    <xf numFmtId="164" fontId="31" fillId="0" borderId="20" xfId="60" applyNumberFormat="1" applyFont="1" applyBorder="1" applyAlignment="1">
      <alignment horizontal="center" vertical="center"/>
      <protection/>
    </xf>
    <xf numFmtId="164" fontId="31" fillId="0" borderId="15" xfId="60" applyNumberFormat="1" applyFont="1" applyBorder="1" applyAlignment="1">
      <alignment horizontal="center" vertical="center" wrapText="1"/>
      <protection/>
    </xf>
    <xf numFmtId="164" fontId="31" fillId="0" borderId="20" xfId="60" applyNumberFormat="1" applyFont="1" applyBorder="1" applyAlignment="1">
      <alignment horizontal="center" vertical="center" wrapText="1"/>
      <protection/>
    </xf>
    <xf numFmtId="164" fontId="4" fillId="0" borderId="42" xfId="59" applyNumberFormat="1" applyFont="1" applyBorder="1" applyAlignment="1">
      <alignment horizontal="center" vertical="center" wrapText="1"/>
      <protection/>
    </xf>
    <xf numFmtId="164" fontId="4" fillId="0" borderId="29" xfId="59" applyNumberFormat="1" applyFont="1" applyBorder="1" applyAlignment="1">
      <alignment horizontal="center" vertical="center" wrapText="1"/>
      <protection/>
    </xf>
    <xf numFmtId="164" fontId="4" fillId="0" borderId="41" xfId="59" applyNumberFormat="1" applyFont="1" applyBorder="1" applyAlignment="1">
      <alignment horizontal="center" vertical="center" wrapText="1"/>
      <protection/>
    </xf>
    <xf numFmtId="164" fontId="4" fillId="0" borderId="28" xfId="59" applyNumberFormat="1" applyFont="1" applyBorder="1" applyAlignment="1">
      <alignment horizontal="center" vertical="center" wrapText="1"/>
      <protection/>
    </xf>
    <xf numFmtId="164" fontId="4" fillId="0" borderId="29" xfId="59" applyNumberFormat="1" applyFont="1" applyBorder="1" applyAlignment="1">
      <alignment horizontal="center" vertical="center"/>
      <protection/>
    </xf>
    <xf numFmtId="164" fontId="5" fillId="0" borderId="0" xfId="0" applyNumberFormat="1" applyFont="1" applyAlignment="1">
      <alignment horizontal="right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minta" xfId="58"/>
    <cellStyle name="Normál_Több éves kötelezettségek" xfId="59"/>
    <cellStyle name="Normál_törv. észrevétel táblá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5">
      <selection activeCell="E21" sqref="E21"/>
    </sheetView>
  </sheetViews>
  <sheetFormatPr defaultColWidth="10.625" defaultRowHeight="12.75"/>
  <cols>
    <col min="1" max="1" width="10.125" style="338" customWidth="1"/>
    <col min="2" max="2" width="8.875" style="339" customWidth="1"/>
    <col min="3" max="3" width="12.50390625" style="340" customWidth="1"/>
    <col min="4" max="4" width="50.50390625" style="341" bestFit="1" customWidth="1"/>
    <col min="5" max="16384" width="10.625" style="341" customWidth="1"/>
  </cols>
  <sheetData>
    <row r="1" ht="12.75">
      <c r="D1" s="363" t="s">
        <v>222</v>
      </c>
    </row>
    <row r="4" spans="1:5" s="343" customFormat="1" ht="18">
      <c r="A4" s="342" t="s">
        <v>223</v>
      </c>
      <c r="B4" s="342"/>
      <c r="C4" s="342"/>
      <c r="D4" s="342"/>
      <c r="E4" s="342"/>
    </row>
    <row r="5" ht="13.5" thickBot="1"/>
    <row r="6" spans="1:8" s="339" customFormat="1" ht="14.25" thickBot="1" thickTop="1">
      <c r="A6" s="344" t="s">
        <v>224</v>
      </c>
      <c r="B6" s="345" t="s">
        <v>225</v>
      </c>
      <c r="C6" s="346" t="s">
        <v>226</v>
      </c>
      <c r="D6" s="347" t="s">
        <v>227</v>
      </c>
      <c r="H6" s="341"/>
    </row>
    <row r="7" spans="1:8" s="339" customFormat="1" ht="13.5" thickTop="1">
      <c r="A7" s="348"/>
      <c r="B7" s="349"/>
      <c r="C7" s="350"/>
      <c r="D7" s="351"/>
      <c r="H7" s="341"/>
    </row>
    <row r="8" spans="1:8" s="339" customFormat="1" ht="12.75">
      <c r="A8" s="348"/>
      <c r="B8" s="349"/>
      <c r="C8" s="350"/>
      <c r="D8" s="351"/>
      <c r="H8" s="341"/>
    </row>
    <row r="9" spans="1:4" ht="12.75">
      <c r="A9" s="352">
        <v>1</v>
      </c>
      <c r="B9" s="353"/>
      <c r="C9" s="354"/>
      <c r="D9" s="355" t="s">
        <v>228</v>
      </c>
    </row>
    <row r="10" spans="1:4" ht="12.75">
      <c r="A10" s="352"/>
      <c r="B10" s="353">
        <v>1</v>
      </c>
      <c r="C10" s="354"/>
      <c r="D10" s="355" t="s">
        <v>229</v>
      </c>
    </row>
    <row r="11" spans="1:4" ht="12.75">
      <c r="A11" s="352"/>
      <c r="B11" s="353">
        <v>2</v>
      </c>
      <c r="C11" s="354"/>
      <c r="D11" s="355" t="s">
        <v>84</v>
      </c>
    </row>
    <row r="12" spans="1:4" ht="12.75">
      <c r="A12" s="352"/>
      <c r="B12" s="353">
        <v>3</v>
      </c>
      <c r="C12" s="354"/>
      <c r="D12" s="355" t="s">
        <v>208</v>
      </c>
    </row>
    <row r="13" spans="1:4" ht="12.75">
      <c r="A13" s="352"/>
      <c r="B13" s="353">
        <v>4</v>
      </c>
      <c r="C13" s="354"/>
      <c r="D13" s="355" t="s">
        <v>85</v>
      </c>
    </row>
    <row r="14" spans="1:4" ht="12.75">
      <c r="A14" s="352"/>
      <c r="B14" s="353">
        <v>5</v>
      </c>
      <c r="C14" s="354"/>
      <c r="D14" s="355" t="s">
        <v>176</v>
      </c>
    </row>
    <row r="15" spans="1:4" ht="12.75">
      <c r="A15" s="352"/>
      <c r="B15" s="353">
        <v>6</v>
      </c>
      <c r="C15" s="354"/>
      <c r="D15" s="355" t="s">
        <v>325</v>
      </c>
    </row>
    <row r="16" spans="1:4" ht="12.75">
      <c r="A16" s="352">
        <v>2</v>
      </c>
      <c r="B16" s="353"/>
      <c r="C16" s="354"/>
      <c r="D16" s="355" t="s">
        <v>230</v>
      </c>
    </row>
    <row r="17" spans="1:4" ht="12.75">
      <c r="A17" s="352">
        <v>3</v>
      </c>
      <c r="B17" s="353"/>
      <c r="C17" s="354"/>
      <c r="D17" s="355" t="s">
        <v>212</v>
      </c>
    </row>
    <row r="18" spans="1:4" ht="12.75">
      <c r="A18" s="352"/>
      <c r="B18" s="353"/>
      <c r="C18" s="354"/>
      <c r="D18" s="355"/>
    </row>
    <row r="19" spans="1:4" ht="12.75">
      <c r="A19" s="352"/>
      <c r="B19" s="353"/>
      <c r="C19" s="354"/>
      <c r="D19" s="355"/>
    </row>
    <row r="20" spans="1:4" ht="12.75">
      <c r="A20" s="352"/>
      <c r="B20" s="353"/>
      <c r="C20" s="354"/>
      <c r="D20" s="356" t="s">
        <v>52</v>
      </c>
    </row>
    <row r="21" spans="1:4" ht="12.75">
      <c r="A21" s="352"/>
      <c r="B21" s="353"/>
      <c r="C21" s="354">
        <v>1</v>
      </c>
      <c r="D21" s="357" t="s">
        <v>53</v>
      </c>
    </row>
    <row r="22" spans="1:4" ht="12.75">
      <c r="A22" s="352"/>
      <c r="B22" s="353"/>
      <c r="C22" s="354">
        <v>2</v>
      </c>
      <c r="D22" s="358" t="s">
        <v>231</v>
      </c>
    </row>
    <row r="23" spans="1:4" ht="12.75">
      <c r="A23" s="352"/>
      <c r="B23" s="353"/>
      <c r="C23" s="354">
        <v>3</v>
      </c>
      <c r="D23" s="358" t="s">
        <v>60</v>
      </c>
    </row>
    <row r="24" spans="1:4" ht="12.75">
      <c r="A24" s="352"/>
      <c r="B24" s="353"/>
      <c r="C24" s="354">
        <v>4</v>
      </c>
      <c r="D24" s="358" t="s">
        <v>131</v>
      </c>
    </row>
    <row r="25" spans="1:4" ht="12.75">
      <c r="A25" s="352"/>
      <c r="B25" s="353"/>
      <c r="C25" s="354">
        <v>5</v>
      </c>
      <c r="D25" s="358" t="s">
        <v>199</v>
      </c>
    </row>
    <row r="26" spans="1:4" ht="12.75">
      <c r="A26" s="352"/>
      <c r="B26" s="353"/>
      <c r="C26" s="354">
        <v>6</v>
      </c>
      <c r="D26" s="358" t="s">
        <v>114</v>
      </c>
    </row>
    <row r="27" spans="1:4" ht="12.75">
      <c r="A27" s="352"/>
      <c r="B27" s="353"/>
      <c r="C27" s="354">
        <v>7</v>
      </c>
      <c r="D27" s="358" t="s">
        <v>70</v>
      </c>
    </row>
    <row r="28" spans="1:4" ht="12.75">
      <c r="A28" s="352"/>
      <c r="B28" s="353"/>
      <c r="C28" s="354">
        <v>8</v>
      </c>
      <c r="D28" s="358" t="s">
        <v>83</v>
      </c>
    </row>
    <row r="29" spans="1:4" ht="12.75">
      <c r="A29" s="352"/>
      <c r="B29" s="353"/>
      <c r="C29" s="354"/>
      <c r="D29" s="356" t="s">
        <v>71</v>
      </c>
    </row>
    <row r="30" spans="1:4" ht="12.75">
      <c r="A30" s="352"/>
      <c r="B30" s="353"/>
      <c r="C30" s="354">
        <v>9</v>
      </c>
      <c r="D30" s="358" t="s">
        <v>72</v>
      </c>
    </row>
    <row r="31" spans="1:4" ht="12.75">
      <c r="A31" s="352"/>
      <c r="B31" s="353"/>
      <c r="C31" s="354">
        <v>10</v>
      </c>
      <c r="D31" s="358" t="s">
        <v>76</v>
      </c>
    </row>
    <row r="32" spans="1:4" ht="12.75">
      <c r="A32" s="352"/>
      <c r="B32" s="353"/>
      <c r="C32" s="354">
        <v>11</v>
      </c>
      <c r="D32" s="358" t="s">
        <v>42</v>
      </c>
    </row>
    <row r="33" spans="1:4" ht="12.75">
      <c r="A33" s="352"/>
      <c r="B33" s="353"/>
      <c r="C33" s="354">
        <v>12</v>
      </c>
      <c r="D33" s="358" t="s">
        <v>168</v>
      </c>
    </row>
    <row r="34" spans="1:4" ht="12.75">
      <c r="A34" s="352"/>
      <c r="B34" s="353"/>
      <c r="C34" s="354">
        <v>13</v>
      </c>
      <c r="D34" s="358" t="s">
        <v>169</v>
      </c>
    </row>
    <row r="35" spans="1:4" ht="12.75">
      <c r="A35" s="352"/>
      <c r="B35" s="353"/>
      <c r="C35" s="354">
        <v>14</v>
      </c>
      <c r="D35" s="358" t="s">
        <v>117</v>
      </c>
    </row>
    <row r="36" spans="1:4" ht="12.75">
      <c r="A36" s="352"/>
      <c r="B36" s="353"/>
      <c r="C36" s="354">
        <v>15</v>
      </c>
      <c r="D36" s="358" t="s">
        <v>183</v>
      </c>
    </row>
    <row r="37" spans="1:4" ht="13.5" thickBot="1">
      <c r="A37" s="359"/>
      <c r="B37" s="360"/>
      <c r="C37" s="361"/>
      <c r="D37" s="362"/>
    </row>
    <row r="38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90"/>
  <sheetViews>
    <sheetView workbookViewId="0" topLeftCell="A70">
      <selection activeCell="C60" sqref="C60"/>
    </sheetView>
  </sheetViews>
  <sheetFormatPr defaultColWidth="9.00390625" defaultRowHeight="12.75"/>
  <cols>
    <col min="1" max="1" width="47.50390625" style="9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3" customFormat="1" ht="24" customHeight="1" thickBot="1">
      <c r="A1" s="8"/>
      <c r="B1" s="604" t="s">
        <v>87</v>
      </c>
      <c r="C1" s="604"/>
    </row>
    <row r="2" spans="1:3" s="10" customFormat="1" ht="22.5" customHeight="1" thickBot="1">
      <c r="A2" s="19" t="s">
        <v>351</v>
      </c>
      <c r="B2" s="546" t="s">
        <v>410</v>
      </c>
      <c r="C2" s="547" t="s">
        <v>411</v>
      </c>
    </row>
    <row r="3" spans="1:3" s="10" customFormat="1" ht="18" customHeight="1">
      <c r="A3" s="541" t="s">
        <v>352</v>
      </c>
      <c r="B3" s="542"/>
      <c r="C3" s="543">
        <v>1009</v>
      </c>
    </row>
    <row r="4" spans="1:3" ht="18" customHeight="1">
      <c r="A4" s="124" t="s">
        <v>353</v>
      </c>
      <c r="B4" s="221">
        <v>13805</v>
      </c>
      <c r="C4" s="544">
        <v>10872</v>
      </c>
    </row>
    <row r="5" spans="1:3" ht="18" customHeight="1">
      <c r="A5" s="125" t="s">
        <v>354</v>
      </c>
      <c r="B5" s="109">
        <v>4237</v>
      </c>
      <c r="C5" s="545">
        <v>1532</v>
      </c>
    </row>
    <row r="6" spans="1:3" ht="18" customHeight="1">
      <c r="A6" s="125" t="s">
        <v>355</v>
      </c>
      <c r="B6" s="109">
        <v>25</v>
      </c>
      <c r="C6" s="545">
        <v>3360</v>
      </c>
    </row>
    <row r="7" spans="1:3" ht="18" customHeight="1">
      <c r="A7" s="125" t="s">
        <v>356</v>
      </c>
      <c r="B7" s="109"/>
      <c r="C7" s="545">
        <v>551</v>
      </c>
    </row>
    <row r="8" spans="1:3" ht="18" customHeight="1">
      <c r="A8" s="125" t="s">
        <v>357</v>
      </c>
      <c r="B8" s="109">
        <v>1155</v>
      </c>
      <c r="C8" s="545">
        <v>583</v>
      </c>
    </row>
    <row r="9" spans="1:3" ht="18" customHeight="1">
      <c r="A9" s="125" t="s">
        <v>358</v>
      </c>
      <c r="B9" s="109">
        <v>3665</v>
      </c>
      <c r="C9" s="545">
        <v>5599</v>
      </c>
    </row>
    <row r="10" spans="1:3" ht="18" customHeight="1">
      <c r="A10" s="125" t="s">
        <v>359</v>
      </c>
      <c r="B10" s="109">
        <v>2291</v>
      </c>
      <c r="C10" s="545">
        <v>3380</v>
      </c>
    </row>
    <row r="11" spans="1:3" ht="18" customHeight="1">
      <c r="A11" s="125" t="s">
        <v>302</v>
      </c>
      <c r="B11" s="109">
        <v>6077</v>
      </c>
      <c r="C11" s="545">
        <v>3671</v>
      </c>
    </row>
    <row r="12" spans="1:3" ht="18" customHeight="1">
      <c r="A12" s="125" t="s">
        <v>360</v>
      </c>
      <c r="B12" s="109">
        <v>91</v>
      </c>
      <c r="C12" s="545">
        <v>1188</v>
      </c>
    </row>
    <row r="13" spans="1:3" ht="18" customHeight="1">
      <c r="A13" s="125" t="s">
        <v>361</v>
      </c>
      <c r="B13" s="109"/>
      <c r="C13" s="545">
        <v>140</v>
      </c>
    </row>
    <row r="14" spans="1:3" ht="18" customHeight="1">
      <c r="A14" s="125" t="s">
        <v>362</v>
      </c>
      <c r="B14" s="109">
        <v>392</v>
      </c>
      <c r="C14" s="545">
        <v>1171</v>
      </c>
    </row>
    <row r="15" spans="1:3" ht="18" customHeight="1">
      <c r="A15" s="125" t="s">
        <v>363</v>
      </c>
      <c r="B15" s="109"/>
      <c r="C15" s="545">
        <v>262</v>
      </c>
    </row>
    <row r="16" spans="1:3" ht="18" customHeight="1">
      <c r="A16" s="125" t="s">
        <v>364</v>
      </c>
      <c r="B16" s="109">
        <v>28569</v>
      </c>
      <c r="C16" s="545">
        <v>29119</v>
      </c>
    </row>
    <row r="17" spans="1:3" ht="18" customHeight="1">
      <c r="A17" s="125" t="s">
        <v>365</v>
      </c>
      <c r="B17" s="109">
        <v>1284</v>
      </c>
      <c r="C17" s="545">
        <v>834</v>
      </c>
    </row>
    <row r="18" spans="1:3" ht="18" customHeight="1">
      <c r="A18" s="125" t="s">
        <v>413</v>
      </c>
      <c r="B18" s="109"/>
      <c r="C18" s="545">
        <v>28</v>
      </c>
    </row>
    <row r="19" spans="1:3" ht="18" customHeight="1">
      <c r="A19" s="125" t="s">
        <v>366</v>
      </c>
      <c r="B19" s="109"/>
      <c r="C19" s="545">
        <v>11</v>
      </c>
    </row>
    <row r="20" spans="1:3" ht="18" customHeight="1">
      <c r="A20" s="125" t="s">
        <v>414</v>
      </c>
      <c r="B20" s="109"/>
      <c r="C20" s="545">
        <v>3</v>
      </c>
    </row>
    <row r="21" spans="1:3" ht="18" customHeight="1">
      <c r="A21" s="125" t="s">
        <v>367</v>
      </c>
      <c r="B21" s="109"/>
      <c r="C21" s="545">
        <v>1663</v>
      </c>
    </row>
    <row r="22" spans="1:3" ht="18" customHeight="1">
      <c r="A22" s="125" t="s">
        <v>208</v>
      </c>
      <c r="B22" s="109">
        <v>2</v>
      </c>
      <c r="C22" s="545">
        <v>5828</v>
      </c>
    </row>
    <row r="23" spans="1:3" ht="18" customHeight="1">
      <c r="A23" s="125" t="s">
        <v>415</v>
      </c>
      <c r="B23" s="109"/>
      <c r="C23" s="545">
        <v>454</v>
      </c>
    </row>
    <row r="24" spans="1:3" ht="18" customHeight="1">
      <c r="A24" s="125" t="s">
        <v>368</v>
      </c>
      <c r="B24" s="109">
        <v>97225</v>
      </c>
      <c r="C24" s="545"/>
    </row>
    <row r="25" spans="1:3" ht="18" customHeight="1">
      <c r="A25" s="125" t="s">
        <v>369</v>
      </c>
      <c r="B25" s="109"/>
      <c r="C25" s="545">
        <v>1903</v>
      </c>
    </row>
    <row r="26" spans="1:3" ht="18" customHeight="1">
      <c r="A26" s="125" t="s">
        <v>370</v>
      </c>
      <c r="B26" s="109">
        <v>180</v>
      </c>
      <c r="C26" s="545">
        <v>693</v>
      </c>
    </row>
    <row r="27" spans="1:3" ht="18" customHeight="1">
      <c r="A27" s="125" t="s">
        <v>371</v>
      </c>
      <c r="B27" s="109"/>
      <c r="C27" s="545">
        <v>357</v>
      </c>
    </row>
    <row r="28" spans="1:3" ht="18" customHeight="1">
      <c r="A28" s="125" t="s">
        <v>372</v>
      </c>
      <c r="B28" s="109">
        <v>1589</v>
      </c>
      <c r="C28" s="545">
        <v>3291</v>
      </c>
    </row>
    <row r="29" spans="1:3" ht="18" customHeight="1">
      <c r="A29" s="126" t="s">
        <v>373</v>
      </c>
      <c r="B29" s="109">
        <v>1440</v>
      </c>
      <c r="C29" s="545">
        <v>197</v>
      </c>
    </row>
    <row r="30" spans="1:3" ht="18" customHeight="1">
      <c r="A30" s="126" t="s">
        <v>374</v>
      </c>
      <c r="B30" s="109">
        <v>31</v>
      </c>
      <c r="C30" s="545">
        <v>229</v>
      </c>
    </row>
    <row r="31" spans="1:3" ht="18" customHeight="1">
      <c r="A31" s="126" t="s">
        <v>375</v>
      </c>
      <c r="B31" s="109"/>
      <c r="C31" s="545">
        <v>10</v>
      </c>
    </row>
    <row r="32" spans="1:3" ht="18" customHeight="1">
      <c r="A32" s="126" t="s">
        <v>416</v>
      </c>
      <c r="B32" s="109"/>
      <c r="C32" s="545">
        <v>22</v>
      </c>
    </row>
    <row r="33" spans="1:3" ht="18" customHeight="1">
      <c r="A33" s="126" t="s">
        <v>376</v>
      </c>
      <c r="B33" s="109">
        <v>3484</v>
      </c>
      <c r="C33" s="545"/>
    </row>
    <row r="34" spans="1:3" ht="18" customHeight="1">
      <c r="A34" s="126" t="s">
        <v>417</v>
      </c>
      <c r="B34" s="109"/>
      <c r="C34" s="545">
        <v>2460</v>
      </c>
    </row>
    <row r="35" spans="1:3" ht="18" customHeight="1">
      <c r="A35" s="126" t="s">
        <v>377</v>
      </c>
      <c r="B35" s="109"/>
      <c r="C35" s="545">
        <v>330</v>
      </c>
    </row>
    <row r="36" spans="1:3" ht="18" customHeight="1">
      <c r="A36" s="126" t="s">
        <v>378</v>
      </c>
      <c r="B36" s="109"/>
      <c r="C36" s="545">
        <v>848</v>
      </c>
    </row>
    <row r="37" spans="1:3" ht="18" customHeight="1">
      <c r="A37" s="126" t="s">
        <v>379</v>
      </c>
      <c r="B37" s="109"/>
      <c r="C37" s="545">
        <v>27</v>
      </c>
    </row>
    <row r="38" spans="1:3" ht="18" customHeight="1">
      <c r="A38" s="126" t="s">
        <v>418</v>
      </c>
      <c r="B38" s="109"/>
      <c r="C38" s="545">
        <v>493</v>
      </c>
    </row>
    <row r="39" spans="1:3" ht="18" customHeight="1">
      <c r="A39" s="126" t="s">
        <v>380</v>
      </c>
      <c r="B39" s="109"/>
      <c r="C39" s="545">
        <v>34</v>
      </c>
    </row>
    <row r="40" spans="1:3" ht="18" customHeight="1">
      <c r="A40" s="125" t="s">
        <v>381</v>
      </c>
      <c r="B40" s="109"/>
      <c r="C40" s="545">
        <v>100</v>
      </c>
    </row>
    <row r="41" spans="1:3" ht="18" customHeight="1">
      <c r="A41" s="125" t="s">
        <v>419</v>
      </c>
      <c r="B41" s="109"/>
      <c r="C41" s="545">
        <v>288</v>
      </c>
    </row>
    <row r="42" spans="1:3" ht="18" customHeight="1">
      <c r="A42" s="125" t="s">
        <v>420</v>
      </c>
      <c r="B42" s="109">
        <v>137</v>
      </c>
      <c r="C42" s="545">
        <v>199</v>
      </c>
    </row>
    <row r="43" spans="1:3" ht="18" customHeight="1">
      <c r="A43" s="125" t="s">
        <v>421</v>
      </c>
      <c r="B43" s="109">
        <v>85</v>
      </c>
      <c r="C43" s="545">
        <v>692</v>
      </c>
    </row>
    <row r="44" spans="1:3" ht="18" customHeight="1">
      <c r="A44" s="125" t="s">
        <v>382</v>
      </c>
      <c r="B44" s="109"/>
      <c r="C44" s="545"/>
    </row>
    <row r="45" spans="1:3" ht="18" customHeight="1">
      <c r="A45" s="125" t="s">
        <v>422</v>
      </c>
      <c r="B45" s="109"/>
      <c r="C45" s="545">
        <v>20</v>
      </c>
    </row>
    <row r="46" spans="1:3" ht="18" customHeight="1">
      <c r="A46" s="125" t="s">
        <v>383</v>
      </c>
      <c r="B46" s="109"/>
      <c r="C46" s="545"/>
    </row>
    <row r="47" spans="1:3" ht="18" customHeight="1">
      <c r="A47" s="125" t="s">
        <v>301</v>
      </c>
      <c r="B47" s="109">
        <v>2653</v>
      </c>
      <c r="C47" s="545">
        <v>4272</v>
      </c>
    </row>
    <row r="48" spans="1:3" ht="18" customHeight="1">
      <c r="A48" s="125" t="s">
        <v>384</v>
      </c>
      <c r="B48" s="109"/>
      <c r="C48" s="545">
        <v>107</v>
      </c>
    </row>
    <row r="49" spans="1:3" ht="18" customHeight="1">
      <c r="A49" s="125" t="s">
        <v>423</v>
      </c>
      <c r="B49" s="109"/>
      <c r="C49" s="545">
        <v>18</v>
      </c>
    </row>
    <row r="50" spans="1:3" ht="18" customHeight="1">
      <c r="A50" s="125" t="s">
        <v>424</v>
      </c>
      <c r="B50" s="109"/>
      <c r="C50" s="545">
        <v>9</v>
      </c>
    </row>
    <row r="51" spans="1:3" ht="18" customHeight="1">
      <c r="A51" s="125" t="s">
        <v>385</v>
      </c>
      <c r="B51" s="109"/>
      <c r="C51" s="545">
        <v>1142</v>
      </c>
    </row>
    <row r="52" spans="1:3" ht="18" customHeight="1">
      <c r="A52" s="125" t="s">
        <v>386</v>
      </c>
      <c r="B52" s="109"/>
      <c r="C52" s="545">
        <v>418</v>
      </c>
    </row>
    <row r="53" spans="1:3" ht="18" customHeight="1">
      <c r="A53" s="125" t="s">
        <v>387</v>
      </c>
      <c r="B53" s="109"/>
      <c r="C53" s="545">
        <v>2000</v>
      </c>
    </row>
    <row r="54" spans="1:3" ht="18" customHeight="1">
      <c r="A54" s="125" t="s">
        <v>388</v>
      </c>
      <c r="B54" s="109">
        <v>143</v>
      </c>
      <c r="C54" s="545">
        <v>100</v>
      </c>
    </row>
    <row r="55" spans="1:3" ht="18" customHeight="1">
      <c r="A55" s="127" t="s">
        <v>425</v>
      </c>
      <c r="B55" s="109"/>
      <c r="C55" s="545">
        <v>5098</v>
      </c>
    </row>
    <row r="56" spans="1:3" ht="18" customHeight="1">
      <c r="A56" s="127" t="s">
        <v>426</v>
      </c>
      <c r="B56" s="109">
        <v>1809</v>
      </c>
      <c r="C56" s="545">
        <v>2279</v>
      </c>
    </row>
    <row r="57" spans="1:3" ht="18" customHeight="1">
      <c r="A57" s="127" t="s">
        <v>427</v>
      </c>
      <c r="B57" s="224"/>
      <c r="C57" s="545">
        <v>4</v>
      </c>
    </row>
    <row r="58" spans="1:3" ht="18" customHeight="1">
      <c r="A58" s="127" t="s">
        <v>389</v>
      </c>
      <c r="B58" s="224">
        <v>379</v>
      </c>
      <c r="C58" s="545">
        <v>1455</v>
      </c>
    </row>
    <row r="59" spans="1:3" ht="18" customHeight="1">
      <c r="A59" s="127" t="s">
        <v>390</v>
      </c>
      <c r="B59" s="224">
        <v>600</v>
      </c>
      <c r="C59" s="545">
        <v>1252</v>
      </c>
    </row>
    <row r="60" spans="1:3" ht="18" customHeight="1">
      <c r="A60" s="127" t="s">
        <v>391</v>
      </c>
      <c r="B60" s="224">
        <v>83</v>
      </c>
      <c r="C60" s="545">
        <v>452</v>
      </c>
    </row>
    <row r="61" spans="1:3" ht="18" customHeight="1">
      <c r="A61" s="127" t="s">
        <v>392</v>
      </c>
      <c r="B61" s="224">
        <v>107</v>
      </c>
      <c r="C61" s="545">
        <v>153</v>
      </c>
    </row>
    <row r="62" spans="1:3" ht="18" customHeight="1">
      <c r="A62" s="127" t="s">
        <v>393</v>
      </c>
      <c r="B62" s="224">
        <v>743</v>
      </c>
      <c r="C62" s="545">
        <v>222</v>
      </c>
    </row>
    <row r="63" spans="1:3" ht="18" customHeight="1">
      <c r="A63" s="127" t="s">
        <v>394</v>
      </c>
      <c r="B63" s="224">
        <v>312</v>
      </c>
      <c r="C63" s="545">
        <v>3689</v>
      </c>
    </row>
    <row r="64" spans="1:3" ht="18" customHeight="1">
      <c r="A64" s="127" t="s">
        <v>395</v>
      </c>
      <c r="B64" s="224">
        <v>804</v>
      </c>
      <c r="C64" s="545">
        <v>4943</v>
      </c>
    </row>
    <row r="65" spans="1:3" ht="18" customHeight="1">
      <c r="A65" s="127" t="s">
        <v>396</v>
      </c>
      <c r="B65" s="224"/>
      <c r="C65" s="545">
        <v>15</v>
      </c>
    </row>
    <row r="66" spans="1:3" ht="18" customHeight="1">
      <c r="A66" s="127" t="s">
        <v>397</v>
      </c>
      <c r="B66" s="224">
        <v>454</v>
      </c>
      <c r="C66" s="545">
        <v>3020</v>
      </c>
    </row>
    <row r="67" spans="1:3" ht="18" customHeight="1">
      <c r="A67" s="127" t="s">
        <v>398</v>
      </c>
      <c r="B67" s="224">
        <v>186</v>
      </c>
      <c r="C67" s="545">
        <v>42</v>
      </c>
    </row>
    <row r="68" spans="1:3" ht="18" customHeight="1">
      <c r="A68" s="127" t="s">
        <v>399</v>
      </c>
      <c r="B68" s="224">
        <v>376</v>
      </c>
      <c r="C68" s="545"/>
    </row>
    <row r="69" spans="1:3" ht="18" customHeight="1">
      <c r="A69" s="127" t="s">
        <v>412</v>
      </c>
      <c r="B69" s="224"/>
      <c r="C69" s="545">
        <v>35</v>
      </c>
    </row>
    <row r="70" spans="1:3" ht="18" customHeight="1">
      <c r="A70" s="127" t="s">
        <v>400</v>
      </c>
      <c r="B70" s="224">
        <v>342</v>
      </c>
      <c r="C70" s="545">
        <v>59</v>
      </c>
    </row>
    <row r="71" spans="1:3" ht="18" customHeight="1">
      <c r="A71" s="127" t="s">
        <v>401</v>
      </c>
      <c r="B71" s="224">
        <v>4</v>
      </c>
      <c r="C71" s="545">
        <v>388</v>
      </c>
    </row>
    <row r="72" spans="1:3" ht="18" customHeight="1">
      <c r="A72" s="127" t="s">
        <v>402</v>
      </c>
      <c r="B72" s="224"/>
      <c r="C72" s="545">
        <v>6442</v>
      </c>
    </row>
    <row r="73" spans="1:3" ht="18" customHeight="1">
      <c r="A73" s="127" t="s">
        <v>403</v>
      </c>
      <c r="B73" s="224"/>
      <c r="C73" s="545">
        <v>14636</v>
      </c>
    </row>
    <row r="74" spans="1:3" ht="18" customHeight="1">
      <c r="A74" s="127" t="s">
        <v>404</v>
      </c>
      <c r="B74" s="224"/>
      <c r="C74" s="545">
        <v>3550</v>
      </c>
    </row>
    <row r="75" spans="1:3" ht="18" customHeight="1">
      <c r="A75" s="127" t="s">
        <v>405</v>
      </c>
      <c r="B75" s="224"/>
      <c r="C75" s="545">
        <v>185</v>
      </c>
    </row>
    <row r="76" spans="1:3" ht="18" customHeight="1">
      <c r="A76" s="127" t="s">
        <v>406</v>
      </c>
      <c r="B76" s="224"/>
      <c r="C76" s="545">
        <v>20</v>
      </c>
    </row>
    <row r="77" spans="1:3" ht="18" customHeight="1">
      <c r="A77" s="127" t="s">
        <v>407</v>
      </c>
      <c r="B77" s="224">
        <v>2763</v>
      </c>
      <c r="C77" s="545"/>
    </row>
    <row r="78" spans="1:3" ht="18" customHeight="1">
      <c r="A78" s="127" t="s">
        <v>408</v>
      </c>
      <c r="B78" s="224"/>
      <c r="C78" s="545">
        <v>3572</v>
      </c>
    </row>
    <row r="79" spans="1:3" ht="18" customHeight="1" thickBot="1">
      <c r="A79" s="127" t="s">
        <v>409</v>
      </c>
      <c r="B79" s="224"/>
      <c r="C79" s="545">
        <v>33470</v>
      </c>
    </row>
    <row r="80" spans="1:3" ht="18" customHeight="1" thickBot="1">
      <c r="A80" s="128" t="s">
        <v>95</v>
      </c>
      <c r="B80" s="266">
        <f>SUM(B3:B79)</f>
        <v>177522</v>
      </c>
      <c r="C80" s="266">
        <f>SUM(C3:C79)</f>
        <v>176498</v>
      </c>
    </row>
    <row r="81" ht="19.5" customHeight="1"/>
    <row r="82" ht="21.75" customHeight="1"/>
    <row r="83" ht="21" customHeight="1">
      <c r="A83" s="1"/>
    </row>
    <row r="84" ht="19.5" customHeight="1">
      <c r="A84" s="1"/>
    </row>
    <row r="85" ht="21" customHeight="1">
      <c r="A85" s="1"/>
    </row>
    <row r="86" ht="20.25" customHeight="1">
      <c r="A86" s="1"/>
    </row>
    <row r="87" ht="21" customHeight="1">
      <c r="A87" s="1"/>
    </row>
    <row r="88" ht="19.5" customHeight="1">
      <c r="A88" s="1"/>
    </row>
    <row r="89" ht="22.5" customHeight="1">
      <c r="A89" s="1"/>
    </row>
    <row r="90" ht="18.75" customHeight="1">
      <c r="A90" s="1"/>
    </row>
  </sheetData>
  <sheetProtection/>
  <mergeCells count="1">
    <mergeCell ref="B1:C1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r:id="rId1"/>
  <headerFooter alignWithMargins="0">
    <oddHeader>&amp;C&amp;"Times New Roman CE,Félkövér"&amp;12                                   Sióagárd Község Önkormányzata bevételeinek,              7. sz. melléklet
kiadásainak 2010. évi teljesítése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25">
      <selection activeCell="K37" sqref="K37"/>
    </sheetView>
  </sheetViews>
  <sheetFormatPr defaultColWidth="9.00390625" defaultRowHeight="12.75"/>
  <cols>
    <col min="1" max="1" width="6.50390625" style="74" customWidth="1"/>
    <col min="2" max="2" width="51.125" style="74" customWidth="1"/>
    <col min="3" max="5" width="16.00390625" style="73" customWidth="1"/>
    <col min="6" max="6" width="11.625" style="73" customWidth="1"/>
    <col min="7" max="16384" width="9.375" style="73" customWidth="1"/>
  </cols>
  <sheetData>
    <row r="1" spans="1:5" s="69" customFormat="1" ht="29.25" customHeight="1">
      <c r="A1" s="68" t="s">
        <v>220</v>
      </c>
      <c r="B1" s="75"/>
      <c r="C1" s="76"/>
      <c r="D1" s="76"/>
      <c r="E1" s="76"/>
    </row>
    <row r="2" spans="1:5" s="72" customFormat="1" ht="32.25" customHeight="1">
      <c r="A2" s="77" t="s">
        <v>148</v>
      </c>
      <c r="B2" s="78"/>
      <c r="C2" s="77"/>
      <c r="D2" s="77"/>
      <c r="E2" s="77"/>
    </row>
    <row r="3" spans="1:5" s="72" customFormat="1" ht="35.25" customHeight="1">
      <c r="A3" s="70" t="s">
        <v>350</v>
      </c>
      <c r="B3" s="78"/>
      <c r="C3" s="71"/>
      <c r="D3" s="70"/>
      <c r="E3" s="70"/>
    </row>
    <row r="4" spans="3:5" ht="13.5" customHeight="1" thickBot="1">
      <c r="C4" s="74"/>
      <c r="D4" s="605" t="s">
        <v>49</v>
      </c>
      <c r="E4" s="605"/>
    </row>
    <row r="5" spans="1:6" s="79" customFormat="1" ht="28.5" customHeight="1">
      <c r="A5" s="610" t="s">
        <v>105</v>
      </c>
      <c r="B5" s="612" t="s">
        <v>88</v>
      </c>
      <c r="C5" s="131" t="s">
        <v>146</v>
      </c>
      <c r="D5" s="131" t="s">
        <v>147</v>
      </c>
      <c r="E5" s="614" t="s">
        <v>142</v>
      </c>
      <c r="F5" s="608" t="s">
        <v>215</v>
      </c>
    </row>
    <row r="6" spans="1:6" s="79" customFormat="1" ht="13.5" thickBot="1">
      <c r="A6" s="611"/>
      <c r="B6" s="613"/>
      <c r="C6" s="606" t="s">
        <v>145</v>
      </c>
      <c r="D6" s="607"/>
      <c r="E6" s="615"/>
      <c r="F6" s="609"/>
    </row>
    <row r="7" spans="1:6" s="80" customFormat="1" ht="15" customHeight="1">
      <c r="A7" s="84">
        <v>1</v>
      </c>
      <c r="B7" s="134" t="s">
        <v>90</v>
      </c>
      <c r="C7" s="156">
        <v>26802</v>
      </c>
      <c r="D7" s="156">
        <v>30168</v>
      </c>
      <c r="E7" s="515">
        <v>28776</v>
      </c>
      <c r="F7" s="502">
        <f aca="true" t="shared" si="0" ref="F7:F16">E7/D7</f>
        <v>0.9538583929992045</v>
      </c>
    </row>
    <row r="8" spans="1:6" s="80" customFormat="1" ht="15" customHeight="1">
      <c r="A8" s="85">
        <v>2</v>
      </c>
      <c r="B8" s="135" t="s">
        <v>91</v>
      </c>
      <c r="C8" s="157">
        <v>6177</v>
      </c>
      <c r="D8" s="157">
        <v>6874</v>
      </c>
      <c r="E8" s="516">
        <v>6613</v>
      </c>
      <c r="F8" s="530">
        <f t="shared" si="0"/>
        <v>0.9620308408495781</v>
      </c>
    </row>
    <row r="9" spans="1:6" s="80" customFormat="1" ht="15" customHeight="1">
      <c r="A9" s="85">
        <v>3</v>
      </c>
      <c r="B9" s="135" t="s">
        <v>153</v>
      </c>
      <c r="C9" s="157">
        <v>44216</v>
      </c>
      <c r="D9" s="157">
        <v>49680</v>
      </c>
      <c r="E9" s="516">
        <v>47609</v>
      </c>
      <c r="F9" s="530">
        <f t="shared" si="0"/>
        <v>0.9583132045088567</v>
      </c>
    </row>
    <row r="10" spans="1:6" s="80" customFormat="1" ht="15" customHeight="1">
      <c r="A10" s="85">
        <v>4</v>
      </c>
      <c r="B10" s="135" t="s">
        <v>304</v>
      </c>
      <c r="C10" s="157">
        <v>52148</v>
      </c>
      <c r="D10" s="157">
        <v>59192</v>
      </c>
      <c r="E10" s="516">
        <v>57723</v>
      </c>
      <c r="F10" s="530">
        <f t="shared" si="0"/>
        <v>0.9751824570887958</v>
      </c>
    </row>
    <row r="11" spans="1:6" s="80" customFormat="1" ht="15" customHeight="1">
      <c r="A11" s="85">
        <v>5</v>
      </c>
      <c r="B11" s="135" t="s">
        <v>305</v>
      </c>
      <c r="C11" s="157">
        <v>4955</v>
      </c>
      <c r="D11" s="157">
        <v>5805</v>
      </c>
      <c r="E11" s="516">
        <v>5733</v>
      </c>
      <c r="F11" s="530">
        <f t="shared" si="0"/>
        <v>0.9875968992248062</v>
      </c>
    </row>
    <row r="12" spans="1:6" s="80" customFormat="1" ht="15" customHeight="1">
      <c r="A12" s="85">
        <v>6</v>
      </c>
      <c r="B12" s="135" t="s">
        <v>126</v>
      </c>
      <c r="C12" s="157">
        <v>8448</v>
      </c>
      <c r="D12" s="157">
        <v>13413</v>
      </c>
      <c r="E12" s="516">
        <v>11424</v>
      </c>
      <c r="F12" s="530">
        <f t="shared" si="0"/>
        <v>0.8517110266159695</v>
      </c>
    </row>
    <row r="13" spans="1:6" s="80" customFormat="1" ht="15" customHeight="1" thickBot="1">
      <c r="A13" s="86">
        <v>7</v>
      </c>
      <c r="B13" s="136" t="s">
        <v>149</v>
      </c>
      <c r="C13" s="158">
        <v>5225</v>
      </c>
      <c r="D13" s="158">
        <v>14007</v>
      </c>
      <c r="E13" s="517">
        <v>13348</v>
      </c>
      <c r="F13" s="531">
        <f t="shared" si="0"/>
        <v>0.952952095380881</v>
      </c>
    </row>
    <row r="14" spans="1:6" s="81" customFormat="1" ht="18" customHeight="1" thickBot="1">
      <c r="A14" s="87">
        <v>8</v>
      </c>
      <c r="B14" s="137" t="s">
        <v>186</v>
      </c>
      <c r="C14" s="132">
        <f>SUM(C7:C13)</f>
        <v>147971</v>
      </c>
      <c r="D14" s="132">
        <f>SUM(D7:D13)</f>
        <v>179139</v>
      </c>
      <c r="E14" s="518">
        <f>SUM(E7:E13)</f>
        <v>171226</v>
      </c>
      <c r="F14" s="503">
        <f t="shared" si="0"/>
        <v>0.9558275975639029</v>
      </c>
    </row>
    <row r="15" spans="1:6" s="81" customFormat="1" ht="18" customHeight="1">
      <c r="A15" s="88">
        <v>9</v>
      </c>
      <c r="B15" s="138" t="s">
        <v>118</v>
      </c>
      <c r="C15" s="278">
        <v>5572</v>
      </c>
      <c r="D15" s="278">
        <v>5041</v>
      </c>
      <c r="E15" s="519">
        <v>5073</v>
      </c>
      <c r="F15" s="502">
        <f t="shared" si="0"/>
        <v>1.0063479468359453</v>
      </c>
    </row>
    <row r="16" spans="1:6" s="81" customFormat="1" ht="18" customHeight="1" thickBot="1">
      <c r="A16" s="89">
        <v>10</v>
      </c>
      <c r="B16" s="139" t="s">
        <v>319</v>
      </c>
      <c r="C16" s="279">
        <v>2694</v>
      </c>
      <c r="D16" s="279">
        <v>2694</v>
      </c>
      <c r="E16" s="520">
        <v>199</v>
      </c>
      <c r="F16" s="531">
        <f t="shared" si="0"/>
        <v>0.0738678544914625</v>
      </c>
    </row>
    <row r="17" spans="1:6" s="81" customFormat="1" ht="18" customHeight="1" thickBot="1">
      <c r="A17" s="87">
        <v>11</v>
      </c>
      <c r="B17" s="137" t="s">
        <v>154</v>
      </c>
      <c r="C17" s="132">
        <f>C15+C16</f>
        <v>8266</v>
      </c>
      <c r="D17" s="132">
        <f>D15+D16</f>
        <v>7735</v>
      </c>
      <c r="E17" s="518">
        <f>E15+E16</f>
        <v>5272</v>
      </c>
      <c r="F17" s="503">
        <f>E17/D17</f>
        <v>0.6815772462831287</v>
      </c>
    </row>
    <row r="18" spans="1:6" s="81" customFormat="1" ht="18" customHeight="1" thickBot="1">
      <c r="A18" s="87">
        <v>12</v>
      </c>
      <c r="B18" s="137" t="s">
        <v>155</v>
      </c>
      <c r="C18" s="132">
        <f>C14+C17</f>
        <v>156237</v>
      </c>
      <c r="D18" s="132">
        <f>D14+D17</f>
        <v>186874</v>
      </c>
      <c r="E18" s="518">
        <f>E14+E17</f>
        <v>176498</v>
      </c>
      <c r="F18" s="503">
        <f>E18/D18</f>
        <v>0.9444759570619776</v>
      </c>
    </row>
    <row r="19" spans="1:6" s="80" customFormat="1" ht="15" customHeight="1">
      <c r="A19" s="90">
        <v>13</v>
      </c>
      <c r="B19" s="140" t="s">
        <v>150</v>
      </c>
      <c r="C19" s="133">
        <v>23271</v>
      </c>
      <c r="D19" s="133">
        <v>21327</v>
      </c>
      <c r="E19" s="521"/>
      <c r="F19" s="502">
        <f>E19/D19</f>
        <v>0</v>
      </c>
    </row>
    <row r="20" spans="1:6" s="80" customFormat="1" ht="15" customHeight="1" thickBot="1">
      <c r="A20" s="85">
        <v>14</v>
      </c>
      <c r="B20" s="135" t="s">
        <v>157</v>
      </c>
      <c r="C20" s="254"/>
      <c r="D20" s="254"/>
      <c r="E20" s="522">
        <v>-1757</v>
      </c>
      <c r="F20" s="531"/>
    </row>
    <row r="21" spans="1:6" s="82" customFormat="1" ht="19.5" customHeight="1" thickBot="1">
      <c r="A21" s="142">
        <v>15</v>
      </c>
      <c r="B21" s="143" t="s">
        <v>156</v>
      </c>
      <c r="C21" s="144">
        <f>C18+C19+C20</f>
        <v>179508</v>
      </c>
      <c r="D21" s="144">
        <f>D18+D19+D20</f>
        <v>208201</v>
      </c>
      <c r="E21" s="523">
        <f>E18+E19+E20</f>
        <v>174741</v>
      </c>
      <c r="F21" s="503">
        <f aca="true" t="shared" si="1" ref="F21:F30">E21/D21</f>
        <v>0.83928991695525</v>
      </c>
    </row>
    <row r="22" spans="1:6" s="80" customFormat="1" ht="15" customHeight="1">
      <c r="A22" s="85">
        <v>16</v>
      </c>
      <c r="B22" s="135" t="s">
        <v>53</v>
      </c>
      <c r="C22" s="129">
        <v>26460</v>
      </c>
      <c r="D22" s="129">
        <v>31143</v>
      </c>
      <c r="E22" s="522">
        <v>33422</v>
      </c>
      <c r="F22" s="502">
        <f t="shared" si="1"/>
        <v>1.0731785634010853</v>
      </c>
    </row>
    <row r="23" spans="1:6" s="80" customFormat="1" ht="15" customHeight="1">
      <c r="A23" s="85">
        <v>17</v>
      </c>
      <c r="B23" s="135" t="s">
        <v>187</v>
      </c>
      <c r="C23" s="129">
        <v>61669</v>
      </c>
      <c r="D23" s="129">
        <v>65528</v>
      </c>
      <c r="E23" s="522">
        <v>65457</v>
      </c>
      <c r="F23" s="530">
        <f t="shared" si="1"/>
        <v>0.9989164937126114</v>
      </c>
    </row>
    <row r="24" spans="1:6" s="80" customFormat="1" ht="15" customHeight="1">
      <c r="A24" s="85">
        <v>18</v>
      </c>
      <c r="B24" s="141" t="s">
        <v>152</v>
      </c>
      <c r="C24" s="129">
        <v>23290</v>
      </c>
      <c r="D24" s="129">
        <v>25927</v>
      </c>
      <c r="E24" s="522">
        <v>11189</v>
      </c>
      <c r="F24" s="530">
        <f t="shared" si="1"/>
        <v>0.4315578354611023</v>
      </c>
    </row>
    <row r="25" spans="1:6" s="80" customFormat="1" ht="15" customHeight="1">
      <c r="A25" s="85">
        <v>19</v>
      </c>
      <c r="B25" s="256" t="s">
        <v>158</v>
      </c>
      <c r="C25" s="129">
        <v>6600</v>
      </c>
      <c r="D25" s="129">
        <v>6600</v>
      </c>
      <c r="E25" s="522">
        <v>6537</v>
      </c>
      <c r="F25" s="530">
        <f t="shared" si="1"/>
        <v>0.9904545454545455</v>
      </c>
    </row>
    <row r="26" spans="1:6" s="80" customFormat="1" ht="15" customHeight="1">
      <c r="A26" s="85">
        <v>20</v>
      </c>
      <c r="B26" s="135" t="s">
        <v>188</v>
      </c>
      <c r="C26" s="129">
        <v>46960</v>
      </c>
      <c r="D26" s="129">
        <v>54676</v>
      </c>
      <c r="E26" s="522">
        <v>50429</v>
      </c>
      <c r="F26" s="530">
        <f t="shared" si="1"/>
        <v>0.9223242373253348</v>
      </c>
    </row>
    <row r="27" spans="1:6" s="80" customFormat="1" ht="15" customHeight="1" thickBot="1">
      <c r="A27" s="86">
        <v>21</v>
      </c>
      <c r="B27" s="227" t="s">
        <v>159</v>
      </c>
      <c r="C27" s="130">
        <v>24543</v>
      </c>
      <c r="D27" s="130">
        <v>28350</v>
      </c>
      <c r="E27" s="524">
        <v>28350</v>
      </c>
      <c r="F27" s="531">
        <f t="shared" si="1"/>
        <v>1</v>
      </c>
    </row>
    <row r="28" spans="1:6" s="80" customFormat="1" ht="15" customHeight="1" thickBot="1">
      <c r="A28" s="87">
        <v>22</v>
      </c>
      <c r="B28" s="137" t="s">
        <v>189</v>
      </c>
      <c r="C28" s="159">
        <f>C22+C23+C24+C26</f>
        <v>158379</v>
      </c>
      <c r="D28" s="159">
        <f>D22+D23+D24+D26</f>
        <v>177274</v>
      </c>
      <c r="E28" s="525">
        <f>E22+E23+E24+E26</f>
        <v>160497</v>
      </c>
      <c r="F28" s="503">
        <f t="shared" si="1"/>
        <v>0.9053611922786196</v>
      </c>
    </row>
    <row r="29" spans="1:6" s="80" customFormat="1" ht="15" customHeight="1">
      <c r="A29" s="90">
        <v>23</v>
      </c>
      <c r="B29" s="140" t="s">
        <v>107</v>
      </c>
      <c r="C29" s="133">
        <v>21125</v>
      </c>
      <c r="D29" s="133">
        <v>16816</v>
      </c>
      <c r="E29" s="521">
        <v>2913</v>
      </c>
      <c r="F29" s="502">
        <f t="shared" si="1"/>
        <v>0.1732278782112274</v>
      </c>
    </row>
    <row r="30" spans="1:6" s="80" customFormat="1" ht="15" customHeight="1" thickBot="1">
      <c r="A30" s="86">
        <v>24</v>
      </c>
      <c r="B30" s="136" t="s">
        <v>108</v>
      </c>
      <c r="C30" s="130">
        <v>4</v>
      </c>
      <c r="D30" s="130">
        <v>4</v>
      </c>
      <c r="E30" s="524">
        <v>4</v>
      </c>
      <c r="F30" s="531">
        <f t="shared" si="1"/>
        <v>1</v>
      </c>
    </row>
    <row r="31" spans="1:6" s="80" customFormat="1" ht="15" customHeight="1" thickBot="1">
      <c r="A31" s="145">
        <v>25</v>
      </c>
      <c r="B31" s="146" t="s">
        <v>160</v>
      </c>
      <c r="C31" s="160">
        <f>C29+C30</f>
        <v>21129</v>
      </c>
      <c r="D31" s="160">
        <f>D29+D30</f>
        <v>16820</v>
      </c>
      <c r="E31" s="526">
        <f>E29+E30</f>
        <v>2917</v>
      </c>
      <c r="F31" s="503">
        <f>E31/D31</f>
        <v>0.1734244946492271</v>
      </c>
    </row>
    <row r="32" spans="1:6" s="81" customFormat="1" ht="18" customHeight="1" thickBot="1">
      <c r="A32" s="147">
        <v>26</v>
      </c>
      <c r="B32" s="148" t="s">
        <v>161</v>
      </c>
      <c r="C32" s="161">
        <f>C28+C31</f>
        <v>179508</v>
      </c>
      <c r="D32" s="161">
        <f>D28+D31</f>
        <v>194094</v>
      </c>
      <c r="E32" s="527">
        <f>E28+E31</f>
        <v>163414</v>
      </c>
      <c r="F32" s="503">
        <f>E32/D32</f>
        <v>0.8419322596267788</v>
      </c>
    </row>
    <row r="33" spans="1:6" s="80" customFormat="1" ht="15" customHeight="1">
      <c r="A33" s="90">
        <v>27</v>
      </c>
      <c r="B33" s="140" t="s">
        <v>70</v>
      </c>
      <c r="C33" s="133"/>
      <c r="D33" s="133">
        <v>14107</v>
      </c>
      <c r="E33" s="521">
        <v>14108</v>
      </c>
      <c r="F33" s="502">
        <f>E33/D33</f>
        <v>1.0000708867937904</v>
      </c>
    </row>
    <row r="34" spans="1:6" s="80" customFormat="1" ht="15" customHeight="1" thickBot="1">
      <c r="A34" s="86">
        <v>28</v>
      </c>
      <c r="B34" s="136" t="s">
        <v>185</v>
      </c>
      <c r="C34" s="254"/>
      <c r="D34" s="254"/>
      <c r="E34" s="524">
        <v>-3731</v>
      </c>
      <c r="F34" s="531"/>
    </row>
    <row r="35" spans="1:6" s="80" customFormat="1" ht="15" customHeight="1" thickBot="1">
      <c r="A35" s="149">
        <v>29</v>
      </c>
      <c r="B35" s="150" t="s">
        <v>162</v>
      </c>
      <c r="C35" s="162">
        <f>C32+C33+C34</f>
        <v>179508</v>
      </c>
      <c r="D35" s="162">
        <f>D32+D33+D34</f>
        <v>208201</v>
      </c>
      <c r="E35" s="528">
        <f>E32+E33+E34</f>
        <v>173791</v>
      </c>
      <c r="F35" s="503">
        <f>E35/D35</f>
        <v>0.8347270186022161</v>
      </c>
    </row>
    <row r="36" spans="1:6" s="80" customFormat="1" ht="27.75" customHeight="1" thickBot="1">
      <c r="A36" s="87">
        <v>30</v>
      </c>
      <c r="B36" s="151" t="s">
        <v>164</v>
      </c>
      <c r="C36" s="159">
        <f>C28+C33-C14-C19</f>
        <v>-12863</v>
      </c>
      <c r="D36" s="159">
        <f>D28+D33-D14-D19</f>
        <v>-9085</v>
      </c>
      <c r="E36" s="525">
        <f>E28+E33-E14-E19</f>
        <v>3379</v>
      </c>
      <c r="F36" s="503">
        <f>E36/D36</f>
        <v>-0.37193175564116676</v>
      </c>
    </row>
    <row r="37" spans="1:6" s="80" customFormat="1" ht="15" customHeight="1" thickBot="1">
      <c r="A37" s="152">
        <v>31</v>
      </c>
      <c r="B37" s="153" t="s">
        <v>163</v>
      </c>
      <c r="C37" s="163">
        <f>C31-C17</f>
        <v>12863</v>
      </c>
      <c r="D37" s="163">
        <f>D31-D17</f>
        <v>9085</v>
      </c>
      <c r="E37" s="529">
        <f>E31-E17</f>
        <v>-2355</v>
      </c>
      <c r="F37" s="503">
        <f>E37/D37</f>
        <v>-0.2592184920198129</v>
      </c>
    </row>
    <row r="38" spans="1:6" s="80" customFormat="1" ht="15" customHeight="1" thickBot="1">
      <c r="A38" s="152">
        <v>32</v>
      </c>
      <c r="B38" s="153" t="s">
        <v>184</v>
      </c>
      <c r="C38" s="255"/>
      <c r="D38" s="255"/>
      <c r="E38" s="529">
        <f>E34-E20</f>
        <v>-1974</v>
      </c>
      <c r="F38" s="503"/>
    </row>
    <row r="39" ht="15.75">
      <c r="B39" s="83"/>
    </row>
  </sheetData>
  <sheetProtection/>
  <mergeCells count="6">
    <mergeCell ref="D4:E4"/>
    <mergeCell ref="C6:D6"/>
    <mergeCell ref="F5:F6"/>
    <mergeCell ref="A5:A6"/>
    <mergeCell ref="B5:B6"/>
    <mergeCell ref="E5:E6"/>
  </mergeCells>
  <printOptions horizontalCentered="1"/>
  <pageMargins left="0.79" right="0.7" top="1.53" bottom="1.3779527559055118" header="0.96" footer="0.3937007874015748"/>
  <pageSetup fitToHeight="1" fitToWidth="1" horizontalDpi="300" verticalDpi="300" orientation="portrait" paperSize="9" scale="82" r:id="rId1"/>
  <headerFooter alignWithMargins="0">
    <oddHeader>&amp;R&amp;"Times New Roman CE,Félkövér dőlt"&amp;12 8.számú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zoomScale="84" zoomScaleNormal="84" zoomScalePageLayoutView="0" workbookViewId="0" topLeftCell="A1">
      <selection activeCell="F14" sqref="F14"/>
    </sheetView>
  </sheetViews>
  <sheetFormatPr defaultColWidth="9.00390625" defaultRowHeight="12.75"/>
  <cols>
    <col min="1" max="1" width="6.50390625" style="73" customWidth="1"/>
    <col min="2" max="2" width="49.50390625" style="74" customWidth="1"/>
    <col min="3" max="3" width="16.00390625" style="73" customWidth="1"/>
    <col min="4" max="4" width="14.875" style="73" customWidth="1"/>
    <col min="5" max="6" width="16.00390625" style="73" customWidth="1"/>
    <col min="7" max="7" width="14.00390625" style="73" customWidth="1"/>
    <col min="8" max="8" width="16.00390625" style="73" customWidth="1"/>
    <col min="9" max="16384" width="9.375" style="73" customWidth="1"/>
  </cols>
  <sheetData>
    <row r="1" spans="1:8" s="367" customFormat="1" ht="25.5" customHeight="1">
      <c r="A1" s="68" t="s">
        <v>220</v>
      </c>
      <c r="B1" s="364"/>
      <c r="C1" s="365"/>
      <c r="D1" s="365"/>
      <c r="E1" s="364"/>
      <c r="F1" s="364"/>
      <c r="G1" s="75"/>
      <c r="H1" s="366"/>
    </row>
    <row r="2" spans="1:8" s="369" customFormat="1" ht="18" customHeight="1">
      <c r="A2" s="77" t="s">
        <v>232</v>
      </c>
      <c r="B2" s="78"/>
      <c r="C2" s="77"/>
      <c r="D2" s="77"/>
      <c r="E2" s="78"/>
      <c r="F2" s="78"/>
      <c r="G2" s="78"/>
      <c r="H2" s="368"/>
    </row>
    <row r="3" spans="1:8" s="370" customFormat="1" ht="16.5" customHeight="1">
      <c r="A3" s="616" t="s">
        <v>348</v>
      </c>
      <c r="B3" s="616"/>
      <c r="C3" s="616"/>
      <c r="D3" s="616"/>
      <c r="E3" s="616"/>
      <c r="F3" s="616"/>
      <c r="G3" s="616"/>
      <c r="H3" s="616"/>
    </row>
    <row r="4" s="74" customFormat="1" ht="14.25" thickBot="1">
      <c r="H4" s="371" t="s">
        <v>49</v>
      </c>
    </row>
    <row r="5" spans="1:8" ht="54" customHeight="1" thickBot="1" thickTop="1">
      <c r="A5" s="372" t="s">
        <v>1</v>
      </c>
      <c r="B5" s="373" t="s">
        <v>88</v>
      </c>
      <c r="C5" s="374" t="s">
        <v>233</v>
      </c>
      <c r="D5" s="374" t="s">
        <v>234</v>
      </c>
      <c r="E5" s="375" t="s">
        <v>235</v>
      </c>
      <c r="F5" s="374" t="s">
        <v>236</v>
      </c>
      <c r="G5" s="374" t="s">
        <v>234</v>
      </c>
      <c r="H5" s="376" t="s">
        <v>237</v>
      </c>
    </row>
    <row r="6" spans="1:8" s="80" customFormat="1" ht="15" customHeight="1">
      <c r="A6" s="377">
        <v>1</v>
      </c>
      <c r="B6" s="378" t="s">
        <v>238</v>
      </c>
      <c r="C6" s="157">
        <v>15323</v>
      </c>
      <c r="D6" s="379"/>
      <c r="E6" s="380">
        <f>D6+C6</f>
        <v>15323</v>
      </c>
      <c r="F6" s="381">
        <v>265</v>
      </c>
      <c r="G6" s="379"/>
      <c r="H6" s="382">
        <f aca="true" t="shared" si="0" ref="H6:H15">G6+F6</f>
        <v>265</v>
      </c>
    </row>
    <row r="7" spans="1:8" s="80" customFormat="1" ht="25.5" customHeight="1">
      <c r="A7" s="383">
        <v>2</v>
      </c>
      <c r="B7" s="384" t="s">
        <v>239</v>
      </c>
      <c r="C7" s="157">
        <v>-1215</v>
      </c>
      <c r="D7" s="379"/>
      <c r="E7" s="380">
        <f>D7+C7</f>
        <v>-1215</v>
      </c>
      <c r="F7" s="381">
        <v>759</v>
      </c>
      <c r="G7" s="379"/>
      <c r="H7" s="382">
        <f t="shared" si="0"/>
        <v>759</v>
      </c>
    </row>
    <row r="8" spans="1:8" s="80" customFormat="1" ht="15" customHeight="1">
      <c r="A8" s="383">
        <v>3</v>
      </c>
      <c r="B8" s="384" t="s">
        <v>240</v>
      </c>
      <c r="C8" s="157">
        <v>76</v>
      </c>
      <c r="D8" s="379"/>
      <c r="E8" s="380">
        <f>D8+C8</f>
        <v>76</v>
      </c>
      <c r="F8" s="381">
        <v>37</v>
      </c>
      <c r="G8" s="379"/>
      <c r="H8" s="382">
        <f t="shared" si="0"/>
        <v>37</v>
      </c>
    </row>
    <row r="9" spans="1:8" s="80" customFormat="1" ht="15" customHeight="1">
      <c r="A9" s="383">
        <v>4</v>
      </c>
      <c r="B9" s="378" t="s">
        <v>349</v>
      </c>
      <c r="C9" s="157"/>
      <c r="D9" s="379"/>
      <c r="E9" s="380"/>
      <c r="F9" s="381">
        <v>2763</v>
      </c>
      <c r="G9" s="379"/>
      <c r="H9" s="382">
        <f t="shared" si="0"/>
        <v>2763</v>
      </c>
    </row>
    <row r="10" spans="1:8" s="80" customFormat="1" ht="15" customHeight="1">
      <c r="A10" s="383">
        <v>5</v>
      </c>
      <c r="B10" s="384" t="s">
        <v>241</v>
      </c>
      <c r="C10" s="385"/>
      <c r="D10" s="379"/>
      <c r="E10" s="380">
        <f>D10+C10</f>
        <v>0</v>
      </c>
      <c r="F10" s="381"/>
      <c r="G10" s="379"/>
      <c r="H10" s="382">
        <f t="shared" si="0"/>
        <v>0</v>
      </c>
    </row>
    <row r="11" spans="1:8" s="390" customFormat="1" ht="15" customHeight="1">
      <c r="A11" s="386">
        <v>6</v>
      </c>
      <c r="B11" s="387" t="s">
        <v>242</v>
      </c>
      <c r="C11" s="388">
        <f>C6+C7-C8-C10</f>
        <v>14032</v>
      </c>
      <c r="D11" s="388">
        <f>D6+D7-D8-D10</f>
        <v>0</v>
      </c>
      <c r="E11" s="389">
        <f>E6+E7-E8-E10</f>
        <v>14032</v>
      </c>
      <c r="F11" s="388">
        <f>F6+F7-F8-F9-F10</f>
        <v>-1776</v>
      </c>
      <c r="G11" s="388">
        <f>G6+G7-G8-G9-G10</f>
        <v>0</v>
      </c>
      <c r="H11" s="540">
        <f t="shared" si="0"/>
        <v>-1776</v>
      </c>
    </row>
    <row r="12" spans="1:8" s="80" customFormat="1" ht="15" customHeight="1">
      <c r="A12" s="383">
        <v>7</v>
      </c>
      <c r="B12" s="384" t="s">
        <v>243</v>
      </c>
      <c r="C12" s="157">
        <v>-217</v>
      </c>
      <c r="D12" s="379"/>
      <c r="E12" s="380">
        <f>D12+C12</f>
        <v>-217</v>
      </c>
      <c r="F12" s="381">
        <v>-121</v>
      </c>
      <c r="G12" s="379"/>
      <c r="H12" s="382">
        <f t="shared" si="0"/>
        <v>-121</v>
      </c>
    </row>
    <row r="13" spans="1:8" s="80" customFormat="1" ht="15" customHeight="1">
      <c r="A13" s="383">
        <v>8</v>
      </c>
      <c r="B13" s="384" t="s">
        <v>244</v>
      </c>
      <c r="C13" s="157">
        <v>-884</v>
      </c>
      <c r="D13" s="379"/>
      <c r="E13" s="380">
        <f>D13+C13</f>
        <v>-884</v>
      </c>
      <c r="F13" s="381">
        <v>-1411</v>
      </c>
      <c r="G13" s="379"/>
      <c r="H13" s="382">
        <f t="shared" si="0"/>
        <v>-1411</v>
      </c>
    </row>
    <row r="14" spans="1:8" s="80" customFormat="1" ht="27" customHeight="1">
      <c r="A14" s="383">
        <v>9</v>
      </c>
      <c r="B14" s="378" t="s">
        <v>245</v>
      </c>
      <c r="C14" s="157"/>
      <c r="D14" s="379"/>
      <c r="E14" s="380">
        <f>D14+C14</f>
        <v>0</v>
      </c>
      <c r="F14" s="381"/>
      <c r="G14" s="379"/>
      <c r="H14" s="382">
        <f t="shared" si="0"/>
        <v>0</v>
      </c>
    </row>
    <row r="15" spans="1:8" s="80" customFormat="1" ht="28.5" customHeight="1">
      <c r="A15" s="383">
        <v>10</v>
      </c>
      <c r="B15" s="384" t="s">
        <v>246</v>
      </c>
      <c r="C15" s="157"/>
      <c r="D15" s="379"/>
      <c r="E15" s="380">
        <f>D15+C15</f>
        <v>0</v>
      </c>
      <c r="F15" s="381"/>
      <c r="G15" s="379"/>
      <c r="H15" s="382">
        <f t="shared" si="0"/>
        <v>0</v>
      </c>
    </row>
    <row r="16" spans="1:8" s="390" customFormat="1" ht="18" customHeight="1">
      <c r="A16" s="386">
        <v>11</v>
      </c>
      <c r="B16" s="387" t="s">
        <v>247</v>
      </c>
      <c r="C16" s="391">
        <f aca="true" t="shared" si="1" ref="C16:H16">C11+C12+C13+C14+C15</f>
        <v>12931</v>
      </c>
      <c r="D16" s="391">
        <f t="shared" si="1"/>
        <v>0</v>
      </c>
      <c r="E16" s="392">
        <f t="shared" si="1"/>
        <v>12931</v>
      </c>
      <c r="F16" s="391">
        <f t="shared" si="1"/>
        <v>-3308</v>
      </c>
      <c r="G16" s="391">
        <f t="shared" si="1"/>
        <v>0</v>
      </c>
      <c r="H16" s="393">
        <f t="shared" si="1"/>
        <v>-3308</v>
      </c>
    </row>
    <row r="17" spans="1:8" s="80" customFormat="1" ht="25.5" customHeight="1" thickBot="1">
      <c r="A17" s="394">
        <v>12</v>
      </c>
      <c r="B17" s="395" t="s">
        <v>248</v>
      </c>
      <c r="C17" s="396"/>
      <c r="D17" s="397"/>
      <c r="E17" s="398">
        <f>D17+C17</f>
        <v>0</v>
      </c>
      <c r="F17" s="399"/>
      <c r="G17" s="397"/>
      <c r="H17" s="400">
        <f>G17+F17</f>
        <v>0</v>
      </c>
    </row>
    <row r="18" ht="13.5" thickTop="1"/>
  </sheetData>
  <sheetProtection/>
  <mergeCells count="1">
    <mergeCell ref="A3:H3"/>
  </mergeCells>
  <printOptions horizontalCentered="1" verticalCentered="1"/>
  <pageMargins left="1.1811023622047245" right="0.63" top="0.98" bottom="1.54" header="0.7" footer="0.3937007874015748"/>
  <pageSetup horizontalDpi="600" verticalDpi="600" orientation="landscape" paperSize="9" scale="90" r:id="rId1"/>
  <headerFooter alignWithMargins="0">
    <oddHeader>&amp;R&amp;"Times New Roman CE,Félkövér dőlt"&amp;12 9.számú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zoomScalePageLayoutView="0" workbookViewId="0" topLeftCell="A1">
      <selection activeCell="G28" sqref="G28"/>
    </sheetView>
  </sheetViews>
  <sheetFormatPr defaultColWidth="10.625" defaultRowHeight="12.75"/>
  <cols>
    <col min="1" max="1" width="6.875" style="401" customWidth="1"/>
    <col min="2" max="2" width="43.50390625" style="402" customWidth="1"/>
    <col min="3" max="4" width="12.875" style="401" customWidth="1"/>
    <col min="5" max="5" width="14.625" style="402" customWidth="1"/>
    <col min="6" max="6" width="13.50390625" style="402" customWidth="1"/>
    <col min="7" max="7" width="13.875" style="402" customWidth="1"/>
    <col min="8" max="8" width="15.375" style="402" customWidth="1"/>
    <col min="9" max="16384" width="10.625" style="402" customWidth="1"/>
  </cols>
  <sheetData>
    <row r="1" ht="13.5" thickBot="1">
      <c r="H1" s="403" t="s">
        <v>87</v>
      </c>
    </row>
    <row r="2" spans="1:8" s="406" customFormat="1" ht="26.25" customHeight="1">
      <c r="A2" s="617" t="s">
        <v>105</v>
      </c>
      <c r="B2" s="619" t="s">
        <v>250</v>
      </c>
      <c r="C2" s="621" t="s">
        <v>251</v>
      </c>
      <c r="D2" s="621" t="s">
        <v>252</v>
      </c>
      <c r="E2" s="404" t="s">
        <v>253</v>
      </c>
      <c r="F2" s="404"/>
      <c r="G2" s="404"/>
      <c r="H2" s="405"/>
    </row>
    <row r="3" spans="1:8" s="409" customFormat="1" ht="32.25" customHeight="1">
      <c r="A3" s="618"/>
      <c r="B3" s="620"/>
      <c r="C3" s="620"/>
      <c r="D3" s="622"/>
      <c r="E3" s="407" t="s">
        <v>254</v>
      </c>
      <c r="F3" s="407" t="s">
        <v>273</v>
      </c>
      <c r="G3" s="407" t="s">
        <v>318</v>
      </c>
      <c r="H3" s="408" t="s">
        <v>346</v>
      </c>
    </row>
    <row r="4" spans="1:8" s="413" customFormat="1" ht="18" customHeight="1">
      <c r="A4" s="410">
        <v>1</v>
      </c>
      <c r="B4" s="411">
        <v>2</v>
      </c>
      <c r="C4" s="411">
        <v>3</v>
      </c>
      <c r="D4" s="411">
        <v>4</v>
      </c>
      <c r="E4" s="411">
        <v>5</v>
      </c>
      <c r="F4" s="411">
        <v>6</v>
      </c>
      <c r="G4" s="411">
        <v>7</v>
      </c>
      <c r="H4" s="412">
        <v>8</v>
      </c>
    </row>
    <row r="5" spans="1:8" ht="18" customHeight="1">
      <c r="A5" s="410">
        <v>1</v>
      </c>
      <c r="B5" s="414" t="s">
        <v>255</v>
      </c>
      <c r="C5" s="415"/>
      <c r="D5" s="415"/>
      <c r="E5" s="416">
        <v>0</v>
      </c>
      <c r="F5" s="416">
        <v>0</v>
      </c>
      <c r="G5" s="416">
        <v>0</v>
      </c>
      <c r="H5" s="417">
        <v>0</v>
      </c>
    </row>
    <row r="6" spans="1:8" ht="18" customHeight="1">
      <c r="A6" s="410">
        <v>2</v>
      </c>
      <c r="B6" s="414" t="s">
        <v>256</v>
      </c>
      <c r="C6" s="415"/>
      <c r="D6" s="415"/>
      <c r="E6" s="416">
        <v>0</v>
      </c>
      <c r="F6" s="416">
        <v>0</v>
      </c>
      <c r="G6" s="416">
        <v>0</v>
      </c>
      <c r="H6" s="417">
        <v>0</v>
      </c>
    </row>
    <row r="7" spans="1:8" ht="18" customHeight="1">
      <c r="A7" s="410">
        <v>3</v>
      </c>
      <c r="B7" s="418" t="s">
        <v>257</v>
      </c>
      <c r="C7" s="415"/>
      <c r="D7" s="415"/>
      <c r="E7" s="416">
        <v>0</v>
      </c>
      <c r="F7" s="416">
        <v>0</v>
      </c>
      <c r="G7" s="416">
        <v>0</v>
      </c>
      <c r="H7" s="417">
        <v>0</v>
      </c>
    </row>
    <row r="8" spans="1:8" ht="18" customHeight="1">
      <c r="A8" s="410">
        <v>4</v>
      </c>
      <c r="B8" s="414" t="s">
        <v>258</v>
      </c>
      <c r="C8" s="415"/>
      <c r="D8" s="415"/>
      <c r="E8" s="419">
        <f>SUM(E9:E10)</f>
        <v>54464</v>
      </c>
      <c r="F8" s="419">
        <f>SUM(F9:F10)</f>
        <v>50892</v>
      </c>
      <c r="G8" s="419">
        <f>SUM(G9:G10)</f>
        <v>47320</v>
      </c>
      <c r="H8" s="420">
        <f>SUM(H9:H10)</f>
        <v>43748</v>
      </c>
    </row>
    <row r="9" spans="1:8" ht="18" customHeight="1">
      <c r="A9" s="410">
        <v>5</v>
      </c>
      <c r="B9" s="421" t="s">
        <v>259</v>
      </c>
      <c r="C9" s="422">
        <v>2006</v>
      </c>
      <c r="D9" s="422">
        <v>2026</v>
      </c>
      <c r="E9" s="423">
        <v>54464</v>
      </c>
      <c r="F9" s="423">
        <v>50892</v>
      </c>
      <c r="G9" s="423">
        <v>47320</v>
      </c>
      <c r="H9" s="424">
        <v>43748</v>
      </c>
    </row>
    <row r="10" spans="1:8" ht="18" customHeight="1">
      <c r="A10" s="410">
        <v>6</v>
      </c>
      <c r="B10" s="421"/>
      <c r="C10" s="422"/>
      <c r="D10" s="422"/>
      <c r="E10" s="423"/>
      <c r="F10" s="423"/>
      <c r="G10" s="423"/>
      <c r="H10" s="424"/>
    </row>
    <row r="11" spans="1:8" ht="18" customHeight="1" thickBot="1">
      <c r="A11" s="425">
        <v>7</v>
      </c>
      <c r="B11" s="426" t="s">
        <v>249</v>
      </c>
      <c r="C11" s="427"/>
      <c r="D11" s="427"/>
      <c r="E11" s="428">
        <f>SUM(E5:E8)</f>
        <v>54464</v>
      </c>
      <c r="F11" s="428">
        <f>SUM(F5:F8)</f>
        <v>50892</v>
      </c>
      <c r="G11" s="428">
        <f>SUM(G5:G8)</f>
        <v>47320</v>
      </c>
      <c r="H11" s="429">
        <f>SUM(H5:H8)</f>
        <v>43748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landscape" paperSize="9" r:id="rId1"/>
  <headerFooter alignWithMargins="0">
    <oddHeader>&amp;C&amp;"Times New Roman CE,Félkövér"Önkormányzat által felvett hitelek és kibocsátott kötvények alakulása&amp;R&amp;"Arial CE,Félkövér"&amp;9 10. számú melléklet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zoomScale="87" zoomScaleNormal="87" zoomScalePageLayoutView="0" workbookViewId="0" topLeftCell="A1">
      <selection activeCell="E17" sqref="E17"/>
    </sheetView>
  </sheetViews>
  <sheetFormatPr defaultColWidth="9.00390625" defaultRowHeight="12.75"/>
  <cols>
    <col min="1" max="1" width="6.875" style="430" customWidth="1"/>
    <col min="2" max="2" width="33.00390625" style="431" customWidth="1"/>
    <col min="3" max="3" width="17.00390625" style="431" customWidth="1"/>
    <col min="4" max="9" width="12.875" style="431" customWidth="1"/>
    <col min="10" max="10" width="13.875" style="431" customWidth="1"/>
    <col min="11" max="16384" width="9.375" style="431" customWidth="1"/>
  </cols>
  <sheetData>
    <row r="1" ht="14.25" thickBot="1">
      <c r="J1" s="432" t="s">
        <v>87</v>
      </c>
    </row>
    <row r="2" spans="1:10" s="437" customFormat="1" ht="26.25" customHeight="1">
      <c r="A2" s="625" t="s">
        <v>105</v>
      </c>
      <c r="B2" s="623" t="s">
        <v>260</v>
      </c>
      <c r="C2" s="623" t="s">
        <v>261</v>
      </c>
      <c r="D2" s="623" t="s">
        <v>344</v>
      </c>
      <c r="E2" s="623" t="s">
        <v>345</v>
      </c>
      <c r="F2" s="433" t="s">
        <v>262</v>
      </c>
      <c r="G2" s="434"/>
      <c r="H2" s="434"/>
      <c r="I2" s="435"/>
      <c r="J2" s="436" t="s">
        <v>263</v>
      </c>
    </row>
    <row r="3" spans="1:10" s="442" customFormat="1" ht="32.25" customHeight="1" thickBot="1">
      <c r="A3" s="626"/>
      <c r="B3" s="627"/>
      <c r="C3" s="627"/>
      <c r="D3" s="624"/>
      <c r="E3" s="624"/>
      <c r="F3" s="438" t="s">
        <v>273</v>
      </c>
      <c r="G3" s="439" t="s">
        <v>318</v>
      </c>
      <c r="H3" s="439" t="s">
        <v>346</v>
      </c>
      <c r="I3" s="440" t="s">
        <v>347</v>
      </c>
      <c r="J3" s="441" t="s">
        <v>264</v>
      </c>
    </row>
    <row r="4" spans="1:10" s="447" customFormat="1" ht="18" customHeight="1" thickBot="1">
      <c r="A4" s="443">
        <v>1</v>
      </c>
      <c r="B4" s="444">
        <v>2</v>
      </c>
      <c r="C4" s="445">
        <v>3</v>
      </c>
      <c r="D4" s="445">
        <v>4</v>
      </c>
      <c r="E4" s="445">
        <v>5</v>
      </c>
      <c r="F4" s="445">
        <v>6</v>
      </c>
      <c r="G4" s="445">
        <v>7</v>
      </c>
      <c r="H4" s="445">
        <v>8</v>
      </c>
      <c r="I4" s="445">
        <v>9</v>
      </c>
      <c r="J4" s="446">
        <v>10</v>
      </c>
    </row>
    <row r="5" spans="1:10" ht="33.75" customHeight="1">
      <c r="A5" s="448" t="s">
        <v>3</v>
      </c>
      <c r="B5" s="449" t="s">
        <v>265</v>
      </c>
      <c r="C5" s="450"/>
      <c r="D5" s="451">
        <f aca="true" t="shared" si="0" ref="D5:I5">SUM(D6:D7)</f>
        <v>0</v>
      </c>
      <c r="E5" s="451">
        <f t="shared" si="0"/>
        <v>0</v>
      </c>
      <c r="F5" s="451">
        <f t="shared" si="0"/>
        <v>0</v>
      </c>
      <c r="G5" s="451">
        <f t="shared" si="0"/>
        <v>0</v>
      </c>
      <c r="H5" s="451">
        <f t="shared" si="0"/>
        <v>0</v>
      </c>
      <c r="I5" s="452">
        <f t="shared" si="0"/>
        <v>0</v>
      </c>
      <c r="J5" s="453">
        <f aca="true" t="shared" si="1" ref="J5:J14">SUM(F5:I5)</f>
        <v>0</v>
      </c>
    </row>
    <row r="6" spans="1:10" ht="21" customHeight="1">
      <c r="A6" s="454" t="s">
        <v>5</v>
      </c>
      <c r="B6" s="455" t="s">
        <v>266</v>
      </c>
      <c r="C6" s="456"/>
      <c r="D6" s="457"/>
      <c r="E6" s="457"/>
      <c r="F6" s="457"/>
      <c r="G6" s="457"/>
      <c r="H6" s="457"/>
      <c r="I6" s="458"/>
      <c r="J6" s="459">
        <f t="shared" si="1"/>
        <v>0</v>
      </c>
    </row>
    <row r="7" spans="1:10" ht="21" customHeight="1">
      <c r="A7" s="454" t="s">
        <v>7</v>
      </c>
      <c r="B7" s="455" t="s">
        <v>266</v>
      </c>
      <c r="C7" s="456"/>
      <c r="D7" s="457"/>
      <c r="E7" s="457"/>
      <c r="F7" s="457"/>
      <c r="G7" s="457"/>
      <c r="H7" s="457"/>
      <c r="I7" s="458"/>
      <c r="J7" s="459">
        <f t="shared" si="1"/>
        <v>0</v>
      </c>
    </row>
    <row r="8" spans="1:10" ht="36" customHeight="1">
      <c r="A8" s="454" t="s">
        <v>8</v>
      </c>
      <c r="B8" s="460" t="s">
        <v>267</v>
      </c>
      <c r="C8" s="461"/>
      <c r="D8" s="462">
        <f aca="true" t="shared" si="2" ref="D8:I8">SUM(D9:D10)</f>
        <v>13505</v>
      </c>
      <c r="E8" s="462">
        <f t="shared" si="2"/>
        <v>4965</v>
      </c>
      <c r="F8" s="462">
        <f t="shared" si="2"/>
        <v>4972</v>
      </c>
      <c r="G8" s="462">
        <f t="shared" si="2"/>
        <v>4772</v>
      </c>
      <c r="H8" s="462">
        <f t="shared" si="2"/>
        <v>4772</v>
      </c>
      <c r="I8" s="463">
        <f t="shared" si="2"/>
        <v>55748</v>
      </c>
      <c r="J8" s="459">
        <f t="shared" si="1"/>
        <v>70264</v>
      </c>
    </row>
    <row r="9" spans="1:10" ht="21" customHeight="1">
      <c r="A9" s="454" t="s">
        <v>9</v>
      </c>
      <c r="B9" s="455" t="s">
        <v>268</v>
      </c>
      <c r="C9" s="456">
        <v>2006</v>
      </c>
      <c r="D9" s="457">
        <v>4464</v>
      </c>
      <c r="E9" s="457">
        <v>3572</v>
      </c>
      <c r="F9" s="457">
        <v>3572</v>
      </c>
      <c r="G9" s="457">
        <v>3572</v>
      </c>
      <c r="H9" s="457">
        <v>3572</v>
      </c>
      <c r="I9" s="458">
        <v>43748</v>
      </c>
      <c r="J9" s="459">
        <f t="shared" si="1"/>
        <v>54464</v>
      </c>
    </row>
    <row r="10" spans="1:10" ht="18" customHeight="1">
      <c r="A10" s="454" t="s">
        <v>10</v>
      </c>
      <c r="B10" s="455" t="s">
        <v>269</v>
      </c>
      <c r="C10" s="456">
        <v>2006</v>
      </c>
      <c r="D10" s="457">
        <v>9041</v>
      </c>
      <c r="E10" s="457">
        <v>1393</v>
      </c>
      <c r="F10" s="457">
        <v>1400</v>
      </c>
      <c r="G10" s="457">
        <v>1200</v>
      </c>
      <c r="H10" s="457">
        <v>1200</v>
      </c>
      <c r="I10" s="458">
        <v>12000</v>
      </c>
      <c r="J10" s="459">
        <f t="shared" si="1"/>
        <v>15800</v>
      </c>
    </row>
    <row r="11" spans="1:10" ht="21" customHeight="1">
      <c r="A11" s="454" t="s">
        <v>11</v>
      </c>
      <c r="B11" s="460" t="s">
        <v>270</v>
      </c>
      <c r="C11" s="461"/>
      <c r="D11" s="462">
        <f aca="true" t="shared" si="3" ref="D11:I11">SUM(D12:D12)</f>
        <v>0</v>
      </c>
      <c r="E11" s="462">
        <f t="shared" si="3"/>
        <v>0</v>
      </c>
      <c r="F11" s="462">
        <f t="shared" si="3"/>
        <v>0</v>
      </c>
      <c r="G11" s="462">
        <f t="shared" si="3"/>
        <v>0</v>
      </c>
      <c r="H11" s="462">
        <f t="shared" si="3"/>
        <v>0</v>
      </c>
      <c r="I11" s="463">
        <f t="shared" si="3"/>
        <v>0</v>
      </c>
      <c r="J11" s="459">
        <f t="shared" si="1"/>
        <v>0</v>
      </c>
    </row>
    <row r="12" spans="1:10" ht="21" customHeight="1">
      <c r="A12" s="454" t="s">
        <v>12</v>
      </c>
      <c r="B12" s="455" t="s">
        <v>266</v>
      </c>
      <c r="C12" s="456"/>
      <c r="D12" s="457"/>
      <c r="E12" s="457"/>
      <c r="F12" s="457"/>
      <c r="G12" s="457"/>
      <c r="H12" s="457"/>
      <c r="I12" s="458"/>
      <c r="J12" s="459">
        <f t="shared" si="1"/>
        <v>0</v>
      </c>
    </row>
    <row r="13" spans="1:10" ht="21" customHeight="1">
      <c r="A13" s="454" t="s">
        <v>13</v>
      </c>
      <c r="B13" s="460" t="s">
        <v>271</v>
      </c>
      <c r="C13" s="461"/>
      <c r="D13" s="462">
        <f aca="true" t="shared" si="4" ref="D13:I13">SUM(D14:D14)</f>
        <v>0</v>
      </c>
      <c r="E13" s="462">
        <f t="shared" si="4"/>
        <v>0</v>
      </c>
      <c r="F13" s="462">
        <f t="shared" si="4"/>
        <v>0</v>
      </c>
      <c r="G13" s="462">
        <f t="shared" si="4"/>
        <v>0</v>
      </c>
      <c r="H13" s="462">
        <f t="shared" si="4"/>
        <v>0</v>
      </c>
      <c r="I13" s="463">
        <f t="shared" si="4"/>
        <v>0</v>
      </c>
      <c r="J13" s="459">
        <f t="shared" si="1"/>
        <v>0</v>
      </c>
    </row>
    <row r="14" spans="1:10" ht="21" customHeight="1" thickBot="1">
      <c r="A14" s="454" t="s">
        <v>14</v>
      </c>
      <c r="B14" s="455" t="s">
        <v>266</v>
      </c>
      <c r="C14" s="456"/>
      <c r="D14" s="457"/>
      <c r="E14" s="457"/>
      <c r="F14" s="457"/>
      <c r="G14" s="457"/>
      <c r="H14" s="457"/>
      <c r="I14" s="458"/>
      <c r="J14" s="459">
        <f t="shared" si="1"/>
        <v>0</v>
      </c>
    </row>
    <row r="15" spans="1:10" ht="21" customHeight="1" thickBot="1">
      <c r="A15" s="464" t="s">
        <v>15</v>
      </c>
      <c r="B15" s="465" t="s">
        <v>272</v>
      </c>
      <c r="C15" s="466"/>
      <c r="D15" s="467">
        <f aca="true" t="shared" si="5" ref="D15:J15">D5+D8+D11+D13</f>
        <v>13505</v>
      </c>
      <c r="E15" s="467">
        <f t="shared" si="5"/>
        <v>4965</v>
      </c>
      <c r="F15" s="467">
        <f t="shared" si="5"/>
        <v>4972</v>
      </c>
      <c r="G15" s="467">
        <f t="shared" si="5"/>
        <v>4772</v>
      </c>
      <c r="H15" s="467">
        <f t="shared" si="5"/>
        <v>4772</v>
      </c>
      <c r="I15" s="468">
        <f t="shared" si="5"/>
        <v>55748</v>
      </c>
      <c r="J15" s="469">
        <f t="shared" si="5"/>
        <v>70264</v>
      </c>
    </row>
  </sheetData>
  <sheetProtection/>
  <mergeCells count="5">
    <mergeCell ref="E2:E3"/>
    <mergeCell ref="A2:A3"/>
    <mergeCell ref="B2:B3"/>
    <mergeCell ref="C2:C3"/>
    <mergeCell ref="D2:D3"/>
  </mergeCells>
  <printOptions horizontalCentered="1"/>
  <pageMargins left="0.64" right="0.76" top="1.47" bottom="0.984251968503937" header="0.82" footer="0.5118110236220472"/>
  <pageSetup horizontalDpi="300" verticalDpi="300" orientation="landscape" paperSize="9" scale="95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11.számú melléklet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22">
      <selection activeCell="F44" sqref="F44"/>
    </sheetView>
  </sheetViews>
  <sheetFormatPr defaultColWidth="9.00390625" defaultRowHeight="12.75"/>
  <cols>
    <col min="1" max="1" width="48.375" style="9" bestFit="1" customWidth="1"/>
    <col min="2" max="2" width="11.875" style="1" customWidth="1"/>
    <col min="3" max="3" width="10.50390625" style="1" customWidth="1"/>
    <col min="4" max="4" width="10.625" style="1" customWidth="1"/>
    <col min="5" max="16384" width="9.375" style="1" customWidth="1"/>
  </cols>
  <sheetData>
    <row r="1" spans="1:4" s="3" customFormat="1" ht="24" customHeight="1" thickBot="1">
      <c r="A1" s="8"/>
      <c r="B1" s="628" t="s">
        <v>87</v>
      </c>
      <c r="C1" s="628"/>
      <c r="D1" s="628"/>
    </row>
    <row r="2" spans="1:4" s="10" customFormat="1" ht="26.25" thickBot="1">
      <c r="A2" s="19" t="s">
        <v>104</v>
      </c>
      <c r="B2" s="504" t="s">
        <v>306</v>
      </c>
      <c r="C2" s="504" t="s">
        <v>142</v>
      </c>
      <c r="D2" s="20" t="s">
        <v>215</v>
      </c>
    </row>
    <row r="3" spans="1:4" ht="18" customHeight="1">
      <c r="A3" s="505" t="s">
        <v>201</v>
      </c>
      <c r="B3" s="221"/>
      <c r="C3" s="506"/>
      <c r="D3" s="507"/>
    </row>
    <row r="4" spans="1:4" ht="18" customHeight="1">
      <c r="A4" s="125" t="s">
        <v>307</v>
      </c>
      <c r="B4" s="109">
        <v>215</v>
      </c>
      <c r="C4" s="508">
        <v>220</v>
      </c>
      <c r="D4" s="509">
        <f>C4/B4</f>
        <v>1.0232558139534884</v>
      </c>
    </row>
    <row r="5" spans="1:4" ht="18" customHeight="1">
      <c r="A5" s="125" t="s">
        <v>308</v>
      </c>
      <c r="B5" s="109"/>
      <c r="C5" s="508">
        <v>4</v>
      </c>
      <c r="D5" s="509"/>
    </row>
    <row r="6" spans="1:4" ht="18" customHeight="1">
      <c r="A6" s="125" t="s">
        <v>309</v>
      </c>
      <c r="B6" s="109">
        <v>35</v>
      </c>
      <c r="C6" s="508"/>
      <c r="D6" s="509"/>
    </row>
    <row r="7" spans="1:4" ht="18" customHeight="1">
      <c r="A7" s="125" t="s">
        <v>330</v>
      </c>
      <c r="B7" s="109">
        <v>9000</v>
      </c>
      <c r="C7" s="508">
        <v>14425</v>
      </c>
      <c r="D7" s="509">
        <f aca="true" t="shared" si="0" ref="D7:D16">C7/B7</f>
        <v>1.6027777777777779</v>
      </c>
    </row>
    <row r="8" spans="1:4" ht="18" customHeight="1">
      <c r="A8" s="125" t="s">
        <v>310</v>
      </c>
      <c r="B8" s="109">
        <v>5300</v>
      </c>
      <c r="C8" s="508">
        <v>5300</v>
      </c>
      <c r="D8" s="509">
        <f t="shared" si="0"/>
        <v>1</v>
      </c>
    </row>
    <row r="9" spans="1:4" ht="18" customHeight="1">
      <c r="A9" s="125" t="s">
        <v>334</v>
      </c>
      <c r="B9" s="109"/>
      <c r="C9" s="508">
        <v>216</v>
      </c>
      <c r="D9" s="509"/>
    </row>
    <row r="10" spans="1:4" ht="18" customHeight="1">
      <c r="A10" s="125" t="s">
        <v>311</v>
      </c>
      <c r="B10" s="109">
        <v>1012</v>
      </c>
      <c r="C10" s="508">
        <v>839</v>
      </c>
      <c r="D10" s="509">
        <f t="shared" si="0"/>
        <v>0.8290513833992095</v>
      </c>
    </row>
    <row r="11" spans="1:4" ht="18" customHeight="1">
      <c r="A11" s="125" t="s">
        <v>331</v>
      </c>
      <c r="B11" s="109">
        <v>14</v>
      </c>
      <c r="C11" s="508">
        <v>34</v>
      </c>
      <c r="D11" s="509">
        <f t="shared" si="0"/>
        <v>2.4285714285714284</v>
      </c>
    </row>
    <row r="12" spans="1:4" ht="18" customHeight="1">
      <c r="A12" s="125" t="s">
        <v>328</v>
      </c>
      <c r="B12" s="109">
        <v>1000</v>
      </c>
      <c r="C12" s="508">
        <v>20</v>
      </c>
      <c r="D12" s="509">
        <f t="shared" si="0"/>
        <v>0.02</v>
      </c>
    </row>
    <row r="13" spans="1:4" ht="18" customHeight="1">
      <c r="A13" s="125" t="s">
        <v>312</v>
      </c>
      <c r="B13" s="109">
        <v>275</v>
      </c>
      <c r="C13" s="508">
        <v>357</v>
      </c>
      <c r="D13" s="509">
        <f t="shared" si="0"/>
        <v>1.298181818181818</v>
      </c>
    </row>
    <row r="14" spans="1:4" ht="18" customHeight="1">
      <c r="A14" s="125" t="s">
        <v>313</v>
      </c>
      <c r="B14" s="109">
        <v>25</v>
      </c>
      <c r="C14" s="508">
        <v>28</v>
      </c>
      <c r="D14" s="509">
        <f t="shared" si="0"/>
        <v>1.12</v>
      </c>
    </row>
    <row r="15" spans="1:4" ht="12.75" customHeight="1">
      <c r="A15" s="125" t="s">
        <v>314</v>
      </c>
      <c r="B15" s="109">
        <v>200</v>
      </c>
      <c r="C15" s="508">
        <v>185</v>
      </c>
      <c r="D15" s="509">
        <f t="shared" si="0"/>
        <v>0.925</v>
      </c>
    </row>
    <row r="16" spans="1:4" ht="18" customHeight="1">
      <c r="A16" s="125" t="s">
        <v>315</v>
      </c>
      <c r="B16" s="109">
        <v>120</v>
      </c>
      <c r="C16" s="508">
        <v>120</v>
      </c>
      <c r="D16" s="509">
        <f t="shared" si="0"/>
        <v>1</v>
      </c>
    </row>
    <row r="17" spans="1:4" ht="18" customHeight="1">
      <c r="A17" s="125" t="s">
        <v>316</v>
      </c>
      <c r="B17" s="109"/>
      <c r="C17" s="508">
        <v>50</v>
      </c>
      <c r="D17" s="509"/>
    </row>
    <row r="18" spans="1:4" ht="18" customHeight="1">
      <c r="A18" s="125" t="s">
        <v>335</v>
      </c>
      <c r="B18" s="109"/>
      <c r="C18" s="508">
        <v>15</v>
      </c>
      <c r="D18" s="509"/>
    </row>
    <row r="19" spans="1:4" ht="18" customHeight="1">
      <c r="A19" s="125" t="s">
        <v>336</v>
      </c>
      <c r="B19" s="109"/>
      <c r="C19" s="508">
        <v>15</v>
      </c>
      <c r="D19" s="509"/>
    </row>
    <row r="20" spans="1:4" ht="18" customHeight="1">
      <c r="A20" s="125" t="s">
        <v>337</v>
      </c>
      <c r="B20" s="109"/>
      <c r="C20" s="508">
        <v>35</v>
      </c>
      <c r="D20" s="509"/>
    </row>
    <row r="21" spans="1:4" ht="18" customHeight="1">
      <c r="A21" s="510" t="s">
        <v>317</v>
      </c>
      <c r="B21" s="109"/>
      <c r="C21" s="508"/>
      <c r="D21" s="509"/>
    </row>
    <row r="22" spans="1:4" ht="18" customHeight="1">
      <c r="A22" s="126" t="s">
        <v>303</v>
      </c>
      <c r="B22" s="109">
        <v>2000</v>
      </c>
      <c r="C22" s="508">
        <v>2000</v>
      </c>
      <c r="D22" s="509">
        <f>C22/B22</f>
        <v>1</v>
      </c>
    </row>
    <row r="23" spans="1:4" ht="18" customHeight="1">
      <c r="A23" s="126" t="s">
        <v>332</v>
      </c>
      <c r="B23" s="109">
        <v>2694</v>
      </c>
      <c r="C23" s="508">
        <v>100</v>
      </c>
      <c r="D23" s="509">
        <f>C23/B23</f>
        <v>0.03711952487008166</v>
      </c>
    </row>
    <row r="24" spans="1:4" ht="18" customHeight="1">
      <c r="A24" s="126" t="s">
        <v>333</v>
      </c>
      <c r="B24" s="109">
        <v>200</v>
      </c>
      <c r="C24" s="508">
        <v>160</v>
      </c>
      <c r="D24" s="509">
        <f>C24/B24</f>
        <v>0.8</v>
      </c>
    </row>
    <row r="25" spans="1:4" ht="18" customHeight="1">
      <c r="A25" s="126" t="s">
        <v>338</v>
      </c>
      <c r="B25" s="109"/>
      <c r="C25" s="508">
        <v>1377</v>
      </c>
      <c r="D25" s="509"/>
    </row>
    <row r="26" spans="1:4" ht="18" customHeight="1">
      <c r="A26" s="126" t="s">
        <v>329</v>
      </c>
      <c r="B26" s="109"/>
      <c r="C26" s="508"/>
      <c r="D26" s="509"/>
    </row>
    <row r="27" spans="1:4" ht="18" customHeight="1">
      <c r="A27" s="126" t="s">
        <v>339</v>
      </c>
      <c r="B27" s="109"/>
      <c r="C27" s="508">
        <v>100</v>
      </c>
      <c r="D27" s="509"/>
    </row>
    <row r="28" spans="1:4" ht="18" customHeight="1">
      <c r="A28" s="126" t="s">
        <v>340</v>
      </c>
      <c r="B28" s="109"/>
      <c r="C28" s="508">
        <v>14</v>
      </c>
      <c r="D28" s="509"/>
    </row>
    <row r="29" spans="1:4" ht="18" customHeight="1">
      <c r="A29" s="125" t="s">
        <v>341</v>
      </c>
      <c r="B29" s="109"/>
      <c r="C29" s="508">
        <v>20</v>
      </c>
      <c r="D29" s="509"/>
    </row>
    <row r="30" spans="1:4" ht="18" customHeight="1">
      <c r="A30" s="127" t="s">
        <v>342</v>
      </c>
      <c r="B30" s="109"/>
      <c r="C30" s="508">
        <v>40</v>
      </c>
      <c r="D30" s="509"/>
    </row>
    <row r="31" spans="1:4" ht="18" customHeight="1">
      <c r="A31" s="127" t="s">
        <v>343</v>
      </c>
      <c r="B31" s="224"/>
      <c r="C31" s="508">
        <v>40</v>
      </c>
      <c r="D31" s="512"/>
    </row>
    <row r="32" spans="1:4" ht="18" customHeight="1" thickBot="1">
      <c r="A32" s="511" t="s">
        <v>460</v>
      </c>
      <c r="B32" s="224"/>
      <c r="C32" s="508">
        <v>15</v>
      </c>
      <c r="D32" s="512"/>
    </row>
    <row r="33" spans="1:4" ht="18" customHeight="1" thickBot="1">
      <c r="A33" s="128" t="s">
        <v>95</v>
      </c>
      <c r="B33" s="266">
        <f>SUM(B3:B32)</f>
        <v>22090</v>
      </c>
      <c r="C33" s="266">
        <f>SUM(C3:C32)</f>
        <v>25729</v>
      </c>
      <c r="D33" s="513">
        <f>C33/B33</f>
        <v>1.1647351742870078</v>
      </c>
    </row>
  </sheetData>
  <sheetProtection/>
  <mergeCells count="1">
    <mergeCell ref="B1:D1"/>
  </mergeCells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Sióagárd Község Önkormányzata által
 átadott pénzeszközök, támogatásértékű kiadások&amp;R&amp;"Times New Roman CE,Félkövér dőlt"12.számú melléklet&amp;"Times New Roman CE,Dőlt"&amp;12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73">
      <selection activeCell="F46" sqref="F46"/>
    </sheetView>
  </sheetViews>
  <sheetFormatPr defaultColWidth="9.00390625" defaultRowHeight="12.75"/>
  <cols>
    <col min="1" max="1" width="6.125" style="22" customWidth="1"/>
    <col min="2" max="2" width="46.375" style="22" customWidth="1"/>
    <col min="3" max="3" width="12.00390625" style="240" customWidth="1"/>
    <col min="4" max="4" width="11.125" style="240" customWidth="1"/>
    <col min="5" max="5" width="11.875" style="240" customWidth="1"/>
    <col min="6" max="6" width="12.00390625" style="22" customWidth="1"/>
    <col min="7" max="16384" width="9.375" style="22" customWidth="1"/>
  </cols>
  <sheetData>
    <row r="1" spans="1:5" ht="15.75" customHeight="1">
      <c r="A1" s="472" t="s">
        <v>0</v>
      </c>
      <c r="B1" s="472"/>
      <c r="C1" s="472"/>
      <c r="D1" s="472"/>
      <c r="E1" s="472"/>
    </row>
    <row r="2" spans="1:6" ht="15.75" customHeight="1" thickBot="1">
      <c r="A2" s="26"/>
      <c r="B2" s="26"/>
      <c r="C2" s="26"/>
      <c r="D2" s="556" t="s">
        <v>49</v>
      </c>
      <c r="E2" s="556"/>
      <c r="F2" s="556"/>
    </row>
    <row r="3" spans="1:6" ht="15.75" customHeight="1">
      <c r="A3" s="558" t="s">
        <v>1</v>
      </c>
      <c r="B3" s="565" t="s">
        <v>2</v>
      </c>
      <c r="C3" s="562" t="s">
        <v>457</v>
      </c>
      <c r="D3" s="563"/>
      <c r="E3" s="563"/>
      <c r="F3" s="564"/>
    </row>
    <row r="4" spans="1:6" ht="27.75" customHeight="1" thickBot="1">
      <c r="A4" s="559"/>
      <c r="B4" s="561"/>
      <c r="C4" s="233" t="s">
        <v>143</v>
      </c>
      <c r="D4" s="232" t="s">
        <v>141</v>
      </c>
      <c r="E4" s="280" t="s">
        <v>142</v>
      </c>
      <c r="F4" s="281" t="s">
        <v>215</v>
      </c>
    </row>
    <row r="5" spans="1:6" s="24" customFormat="1" ht="12" customHeight="1" thickBot="1">
      <c r="A5" s="167">
        <v>1</v>
      </c>
      <c r="B5" s="168">
        <v>2</v>
      </c>
      <c r="C5" s="234">
        <v>3</v>
      </c>
      <c r="D5" s="234">
        <v>4</v>
      </c>
      <c r="E5" s="282">
        <v>5</v>
      </c>
      <c r="F5" s="291">
        <v>6</v>
      </c>
    </row>
    <row r="6" spans="1:6" s="23" customFormat="1" ht="15.75" customHeight="1" thickBot="1">
      <c r="A6" s="169" t="s">
        <v>3</v>
      </c>
      <c r="B6" s="170" t="s">
        <v>4</v>
      </c>
      <c r="C6" s="192">
        <f>C7+C8</f>
        <v>88129</v>
      </c>
      <c r="D6" s="192">
        <f>D7+D8</f>
        <v>96671</v>
      </c>
      <c r="E6" s="473">
        <f>E7+E8</f>
        <v>98880</v>
      </c>
      <c r="F6" s="324">
        <f>E6/D6</f>
        <v>1.0228506997962161</v>
      </c>
    </row>
    <row r="7" spans="1:6" s="23" customFormat="1" ht="15.75" customHeight="1" thickBot="1">
      <c r="A7" s="246" t="s">
        <v>5</v>
      </c>
      <c r="B7" s="247" t="s">
        <v>6</v>
      </c>
      <c r="C7" s="248">
        <v>26460</v>
      </c>
      <c r="D7" s="248">
        <v>31143</v>
      </c>
      <c r="E7" s="283">
        <v>33423</v>
      </c>
      <c r="F7" s="325">
        <f>E7/D7</f>
        <v>1.073210673345535</v>
      </c>
    </row>
    <row r="8" spans="1:6" s="23" customFormat="1" ht="15.75" customHeight="1" thickBot="1">
      <c r="A8" s="173" t="s">
        <v>7</v>
      </c>
      <c r="B8" s="172" t="s">
        <v>134</v>
      </c>
      <c r="C8" s="197">
        <f>SUM(C9:C12)</f>
        <v>61669</v>
      </c>
      <c r="D8" s="197">
        <f>SUM(D9:D12)</f>
        <v>65528</v>
      </c>
      <c r="E8" s="474">
        <f>SUM(E9:E12)</f>
        <v>65457</v>
      </c>
      <c r="F8" s="324">
        <f>E8/D8</f>
        <v>0.9989164937126114</v>
      </c>
    </row>
    <row r="9" spans="1:6" s="23" customFormat="1" ht="15.75" customHeight="1">
      <c r="A9" s="174" t="s">
        <v>8</v>
      </c>
      <c r="B9" s="164" t="s">
        <v>115</v>
      </c>
      <c r="C9" s="230"/>
      <c r="D9" s="230"/>
      <c r="E9" s="284"/>
      <c r="F9" s="326"/>
    </row>
    <row r="10" spans="1:6" s="23" customFormat="1" ht="15.75" customHeight="1">
      <c r="A10" s="175" t="s">
        <v>9</v>
      </c>
      <c r="B10" s="165" t="s">
        <v>57</v>
      </c>
      <c r="C10" s="229">
        <v>12300</v>
      </c>
      <c r="D10" s="229">
        <v>14813</v>
      </c>
      <c r="E10" s="285">
        <v>14813</v>
      </c>
      <c r="F10" s="327">
        <f aca="true" t="shared" si="0" ref="F10:F19">E10/D10</f>
        <v>1</v>
      </c>
    </row>
    <row r="11" spans="1:6" s="23" customFormat="1" ht="15.75" customHeight="1">
      <c r="A11" s="175" t="s">
        <v>10</v>
      </c>
      <c r="B11" s="165" t="s">
        <v>58</v>
      </c>
      <c r="C11" s="229">
        <v>49169</v>
      </c>
      <c r="D11" s="229">
        <v>50031</v>
      </c>
      <c r="E11" s="285">
        <v>50019</v>
      </c>
      <c r="F11" s="327">
        <f t="shared" si="0"/>
        <v>0.9997601487078012</v>
      </c>
    </row>
    <row r="12" spans="1:6" s="23" customFormat="1" ht="15.75" customHeight="1" thickBot="1">
      <c r="A12" s="176" t="s">
        <v>11</v>
      </c>
      <c r="B12" s="166" t="s">
        <v>59</v>
      </c>
      <c r="C12" s="231">
        <v>200</v>
      </c>
      <c r="D12" s="231">
        <v>684</v>
      </c>
      <c r="E12" s="286">
        <v>625</v>
      </c>
      <c r="F12" s="328">
        <f t="shared" si="0"/>
        <v>0.9137426900584795</v>
      </c>
    </row>
    <row r="13" spans="1:6" s="23" customFormat="1" ht="15.75" customHeight="1" thickBot="1">
      <c r="A13" s="171" t="s">
        <v>12</v>
      </c>
      <c r="B13" s="172" t="s">
        <v>32</v>
      </c>
      <c r="C13" s="197">
        <f>SUM(C14:C16)</f>
        <v>6604</v>
      </c>
      <c r="D13" s="197">
        <f>SUM(D14:D16)</f>
        <v>6604</v>
      </c>
      <c r="E13" s="474">
        <f>SUM(E14:E16)</f>
        <v>6541</v>
      </c>
      <c r="F13" s="324">
        <f t="shared" si="0"/>
        <v>0.9904603270745003</v>
      </c>
    </row>
    <row r="14" spans="1:6" s="23" customFormat="1" ht="15.75" customHeight="1">
      <c r="A14" s="177" t="s">
        <v>13</v>
      </c>
      <c r="B14" s="178" t="s">
        <v>112</v>
      </c>
      <c r="C14" s="198"/>
      <c r="D14" s="198"/>
      <c r="E14" s="287"/>
      <c r="F14" s="327"/>
    </row>
    <row r="15" spans="1:6" s="23" customFormat="1" ht="15.75" customHeight="1">
      <c r="A15" s="174" t="s">
        <v>14</v>
      </c>
      <c r="B15" s="165" t="s">
        <v>109</v>
      </c>
      <c r="C15" s="228">
        <v>6600</v>
      </c>
      <c r="D15" s="228">
        <v>6600</v>
      </c>
      <c r="E15" s="288">
        <v>6537</v>
      </c>
      <c r="F15" s="327">
        <f t="shared" si="0"/>
        <v>0.9904545454545455</v>
      </c>
    </row>
    <row r="16" spans="1:6" s="23" customFormat="1" ht="15.75" customHeight="1" thickBot="1">
      <c r="A16" s="179" t="s">
        <v>15</v>
      </c>
      <c r="B16" s="180" t="s">
        <v>113</v>
      </c>
      <c r="C16" s="195">
        <v>4</v>
      </c>
      <c r="D16" s="195">
        <v>4</v>
      </c>
      <c r="E16" s="289">
        <v>4</v>
      </c>
      <c r="F16" s="327">
        <f t="shared" si="0"/>
        <v>1</v>
      </c>
    </row>
    <row r="17" spans="1:6" s="23" customFormat="1" ht="15.75" customHeight="1" thickBot="1">
      <c r="A17" s="171" t="s">
        <v>16</v>
      </c>
      <c r="B17" s="172" t="s">
        <v>135</v>
      </c>
      <c r="C17" s="197">
        <f>SUM(C18:C27)</f>
        <v>26663</v>
      </c>
      <c r="D17" s="197">
        <f>SUM(D18:D27)</f>
        <v>28350</v>
      </c>
      <c r="E17" s="474">
        <f>SUM(E18:E27)</f>
        <v>28387</v>
      </c>
      <c r="F17" s="324">
        <f t="shared" si="0"/>
        <v>1.001305114638448</v>
      </c>
    </row>
    <row r="18" spans="1:6" s="23" customFormat="1" ht="15.75" customHeight="1">
      <c r="A18" s="177" t="s">
        <v>17</v>
      </c>
      <c r="B18" s="178" t="s">
        <v>119</v>
      </c>
      <c r="C18" s="198">
        <v>15738</v>
      </c>
      <c r="D18" s="198">
        <v>15738</v>
      </c>
      <c r="E18" s="287">
        <v>15738</v>
      </c>
      <c r="F18" s="326">
        <f t="shared" si="0"/>
        <v>1</v>
      </c>
    </row>
    <row r="19" spans="1:6" s="23" customFormat="1" ht="15.75" customHeight="1">
      <c r="A19" s="175" t="s">
        <v>18</v>
      </c>
      <c r="B19" s="165" t="s">
        <v>120</v>
      </c>
      <c r="C19" s="194">
        <v>566</v>
      </c>
      <c r="D19" s="194">
        <v>2650</v>
      </c>
      <c r="E19" s="290">
        <v>2650</v>
      </c>
      <c r="F19" s="327">
        <f t="shared" si="0"/>
        <v>1</v>
      </c>
    </row>
    <row r="20" spans="1:6" s="23" customFormat="1" ht="15.75" customHeight="1">
      <c r="A20" s="175" t="s">
        <v>19</v>
      </c>
      <c r="B20" s="165" t="s">
        <v>121</v>
      </c>
      <c r="C20" s="194"/>
      <c r="D20" s="194"/>
      <c r="E20" s="290"/>
      <c r="F20" s="327"/>
    </row>
    <row r="21" spans="1:6" s="23" customFormat="1" ht="15.75" customHeight="1">
      <c r="A21" s="179" t="s">
        <v>20</v>
      </c>
      <c r="B21" s="181" t="s">
        <v>122</v>
      </c>
      <c r="C21" s="195"/>
      <c r="D21" s="195"/>
      <c r="E21" s="289"/>
      <c r="F21" s="327"/>
    </row>
    <row r="22" spans="1:6" s="23" customFormat="1" ht="15.75" customHeight="1">
      <c r="A22" s="175" t="s">
        <v>21</v>
      </c>
      <c r="B22" s="165" t="s">
        <v>136</v>
      </c>
      <c r="C22" s="194">
        <v>5550</v>
      </c>
      <c r="D22" s="194">
        <v>5221</v>
      </c>
      <c r="E22" s="290">
        <v>5221</v>
      </c>
      <c r="F22" s="327">
        <f>E22/D22</f>
        <v>1</v>
      </c>
    </row>
    <row r="23" spans="1:6" s="23" customFormat="1" ht="15.75" customHeight="1">
      <c r="A23" s="175" t="s">
        <v>22</v>
      </c>
      <c r="B23" s="165" t="s">
        <v>275</v>
      </c>
      <c r="C23" s="194">
        <v>3255</v>
      </c>
      <c r="D23" s="194">
        <v>2991</v>
      </c>
      <c r="E23" s="290">
        <v>2991</v>
      </c>
      <c r="F23" s="327">
        <f>E23/D23</f>
        <v>1</v>
      </c>
    </row>
    <row r="24" spans="1:6" s="23" customFormat="1" ht="15.75" customHeight="1">
      <c r="A24" s="175" t="s">
        <v>23</v>
      </c>
      <c r="B24" s="165" t="s">
        <v>276</v>
      </c>
      <c r="C24" s="194"/>
      <c r="D24" s="194"/>
      <c r="E24" s="290"/>
      <c r="F24" s="327"/>
    </row>
    <row r="25" spans="1:6" s="23" customFormat="1" ht="15.75" customHeight="1">
      <c r="A25" s="175" t="s">
        <v>24</v>
      </c>
      <c r="B25" s="165" t="s">
        <v>137</v>
      </c>
      <c r="C25" s="194"/>
      <c r="D25" s="194"/>
      <c r="E25" s="290"/>
      <c r="F25" s="327"/>
    </row>
    <row r="26" spans="1:6" s="23" customFormat="1" ht="15.75" customHeight="1">
      <c r="A26" s="175" t="s">
        <v>25</v>
      </c>
      <c r="B26" s="165" t="s">
        <v>216</v>
      </c>
      <c r="C26" s="194">
        <v>1554</v>
      </c>
      <c r="D26" s="194">
        <v>1750</v>
      </c>
      <c r="E26" s="290">
        <v>1750</v>
      </c>
      <c r="F26" s="327">
        <f aca="true" t="shared" si="1" ref="F26:F37">E26/D26</f>
        <v>1</v>
      </c>
    </row>
    <row r="27" spans="1:6" s="23" customFormat="1" ht="15.75" customHeight="1" thickBot="1">
      <c r="A27" s="179" t="s">
        <v>26</v>
      </c>
      <c r="B27" s="181" t="s">
        <v>277</v>
      </c>
      <c r="C27" s="195"/>
      <c r="D27" s="195"/>
      <c r="E27" s="289">
        <v>37</v>
      </c>
      <c r="F27" s="327"/>
    </row>
    <row r="28" spans="1:6" s="23" customFormat="1" ht="15.75" customHeight="1" thickBot="1">
      <c r="A28" s="171" t="s">
        <v>27</v>
      </c>
      <c r="B28" s="172" t="s">
        <v>196</v>
      </c>
      <c r="C28" s="197">
        <f>SUM(C29:C34)</f>
        <v>36987</v>
      </c>
      <c r="D28" s="197">
        <f>SUM(D29:D34)</f>
        <v>47283</v>
      </c>
      <c r="E28" s="474">
        <f>SUM(E29:E34)</f>
        <v>28379</v>
      </c>
      <c r="F28" s="324">
        <f t="shared" si="1"/>
        <v>0.6001945731023836</v>
      </c>
    </row>
    <row r="29" spans="1:6" s="23" customFormat="1" ht="15.75" customHeight="1">
      <c r="A29" s="177" t="s">
        <v>28</v>
      </c>
      <c r="B29" s="178" t="s">
        <v>194</v>
      </c>
      <c r="C29" s="198">
        <v>2910</v>
      </c>
      <c r="D29" s="198">
        <v>2930</v>
      </c>
      <c r="E29" s="287">
        <v>3029</v>
      </c>
      <c r="F29" s="326">
        <f t="shared" si="1"/>
        <v>1.033788395904437</v>
      </c>
    </row>
    <row r="30" spans="1:6" s="23" customFormat="1" ht="15.75" customHeight="1">
      <c r="A30" s="175" t="s">
        <v>29</v>
      </c>
      <c r="B30" s="165" t="s">
        <v>195</v>
      </c>
      <c r="C30" s="194">
        <v>1336</v>
      </c>
      <c r="D30" s="194">
        <v>1809</v>
      </c>
      <c r="E30" s="290">
        <v>1809</v>
      </c>
      <c r="F30" s="327">
        <f t="shared" si="1"/>
        <v>1</v>
      </c>
    </row>
    <row r="31" spans="1:6" s="23" customFormat="1" ht="15.75" customHeight="1">
      <c r="A31" s="175" t="s">
        <v>30</v>
      </c>
      <c r="B31" s="165" t="s">
        <v>123</v>
      </c>
      <c r="C31" s="194">
        <v>3161</v>
      </c>
      <c r="D31" s="194">
        <v>7928</v>
      </c>
      <c r="E31" s="290">
        <v>4993</v>
      </c>
      <c r="F31" s="327">
        <f t="shared" si="1"/>
        <v>0.6297931382441978</v>
      </c>
    </row>
    <row r="32" spans="1:6" s="23" customFormat="1" ht="15.75" customHeight="1">
      <c r="A32" s="175" t="s">
        <v>31</v>
      </c>
      <c r="B32" s="165" t="s">
        <v>217</v>
      </c>
      <c r="C32" s="194">
        <v>11040</v>
      </c>
      <c r="D32" s="194">
        <v>11640</v>
      </c>
      <c r="E32" s="290">
        <v>11675</v>
      </c>
      <c r="F32" s="327">
        <f t="shared" si="1"/>
        <v>1.0030068728522337</v>
      </c>
    </row>
    <row r="33" spans="1:6" s="23" customFormat="1" ht="15.75" customHeight="1">
      <c r="A33" s="179" t="s">
        <v>33</v>
      </c>
      <c r="B33" s="181" t="s">
        <v>69</v>
      </c>
      <c r="C33" s="195">
        <v>6415</v>
      </c>
      <c r="D33" s="195">
        <v>6415</v>
      </c>
      <c r="E33" s="289">
        <v>1932</v>
      </c>
      <c r="F33" s="328">
        <f t="shared" si="1"/>
        <v>0.30116913484021823</v>
      </c>
    </row>
    <row r="34" spans="1:6" s="23" customFormat="1" ht="15.75" customHeight="1" thickBot="1">
      <c r="A34" s="179" t="s">
        <v>33</v>
      </c>
      <c r="B34" s="181" t="s">
        <v>221</v>
      </c>
      <c r="C34" s="195">
        <v>12125</v>
      </c>
      <c r="D34" s="195">
        <v>16561</v>
      </c>
      <c r="E34" s="289">
        <v>4941</v>
      </c>
      <c r="F34" s="328">
        <f t="shared" si="1"/>
        <v>0.29835154881951576</v>
      </c>
    </row>
    <row r="35" spans="1:6" s="23" customFormat="1" ht="15.75" customHeight="1" thickBot="1">
      <c r="A35" s="171" t="s">
        <v>278</v>
      </c>
      <c r="B35" s="172" t="s">
        <v>130</v>
      </c>
      <c r="C35" s="197">
        <f>SUM(C36:C38)</f>
        <v>2718</v>
      </c>
      <c r="D35" s="197">
        <f>SUM(D36:D38)</f>
        <v>2718</v>
      </c>
      <c r="E35" s="474">
        <f>SUM(E36:E38)</f>
        <v>2913</v>
      </c>
      <c r="F35" s="324">
        <f t="shared" si="1"/>
        <v>1.0717439293598234</v>
      </c>
    </row>
    <row r="36" spans="1:6" s="23" customFormat="1" ht="15.75" customHeight="1">
      <c r="A36" s="177" t="s">
        <v>279</v>
      </c>
      <c r="B36" s="178" t="s">
        <v>107</v>
      </c>
      <c r="C36" s="198"/>
      <c r="D36" s="198"/>
      <c r="E36" s="287">
        <v>2763</v>
      </c>
      <c r="F36" s="326"/>
    </row>
    <row r="37" spans="1:6" s="23" customFormat="1" ht="15.75" customHeight="1">
      <c r="A37" s="177">
        <v>31</v>
      </c>
      <c r="B37" s="178" t="s">
        <v>456</v>
      </c>
      <c r="C37" s="198">
        <v>2718</v>
      </c>
      <c r="D37" s="198">
        <v>2718</v>
      </c>
      <c r="E37" s="287">
        <v>150</v>
      </c>
      <c r="F37" s="326">
        <f t="shared" si="1"/>
        <v>0.05518763796909492</v>
      </c>
    </row>
    <row r="38" spans="1:6" s="23" customFormat="1" ht="15.75" customHeight="1" thickBot="1">
      <c r="A38" s="175">
        <v>32</v>
      </c>
      <c r="B38" s="165" t="s">
        <v>108</v>
      </c>
      <c r="C38" s="194"/>
      <c r="D38" s="194"/>
      <c r="E38" s="290"/>
      <c r="F38" s="328"/>
    </row>
    <row r="39" spans="1:6" s="23" customFormat="1" ht="15.75" customHeight="1" thickBot="1">
      <c r="A39" s="171">
        <v>33</v>
      </c>
      <c r="B39" s="182" t="s">
        <v>34</v>
      </c>
      <c r="C39" s="235">
        <f>C6+C13+C17+C28+C35</f>
        <v>161101</v>
      </c>
      <c r="D39" s="235">
        <f>D6+D13+D17+D28+D35</f>
        <v>181626</v>
      </c>
      <c r="E39" s="475">
        <f>E6+E13+E17+E28+E35</f>
        <v>165100</v>
      </c>
      <c r="F39" s="324">
        <f>E39/D39</f>
        <v>0.9090108244414346</v>
      </c>
    </row>
    <row r="40" spans="1:6" s="23" customFormat="1" ht="15.75" customHeight="1">
      <c r="A40" s="177">
        <v>34</v>
      </c>
      <c r="B40" s="178" t="s">
        <v>124</v>
      </c>
      <c r="C40" s="198"/>
      <c r="D40" s="198">
        <v>14107</v>
      </c>
      <c r="E40" s="287">
        <v>14172</v>
      </c>
      <c r="F40" s="476">
        <f>E40/D40</f>
        <v>1.0046076415963705</v>
      </c>
    </row>
    <row r="41" spans="1:6" s="23" customFormat="1" ht="15.75" customHeight="1">
      <c r="A41" s="175">
        <v>35</v>
      </c>
      <c r="B41" s="178" t="s">
        <v>138</v>
      </c>
      <c r="C41" s="198"/>
      <c r="D41" s="198"/>
      <c r="E41" s="287"/>
      <c r="F41" s="326"/>
    </row>
    <row r="42" spans="1:6" s="23" customFormat="1" ht="15.75" customHeight="1" thickBot="1">
      <c r="A42" s="477">
        <v>36</v>
      </c>
      <c r="B42" s="164" t="s">
        <v>218</v>
      </c>
      <c r="C42" s="228"/>
      <c r="D42" s="228"/>
      <c r="E42" s="288">
        <v>-3731</v>
      </c>
      <c r="F42" s="325"/>
    </row>
    <row r="43" spans="1:6" s="23" customFormat="1" ht="15.75" customHeight="1" thickBot="1">
      <c r="A43" s="173">
        <v>37</v>
      </c>
      <c r="B43" s="183" t="s">
        <v>125</v>
      </c>
      <c r="C43" s="196">
        <v>18407</v>
      </c>
      <c r="D43" s="196">
        <v>14098</v>
      </c>
      <c r="E43" s="478">
        <v>855</v>
      </c>
      <c r="F43" s="324">
        <f>E43/D43</f>
        <v>0.06064690026954178</v>
      </c>
    </row>
    <row r="44" spans="1:6" s="23" customFormat="1" ht="15.75" customHeight="1" thickBot="1">
      <c r="A44" s="173">
        <v>38</v>
      </c>
      <c r="B44" s="172" t="s">
        <v>35</v>
      </c>
      <c r="C44" s="197">
        <f>SUM(C39:C43)</f>
        <v>179508</v>
      </c>
      <c r="D44" s="197">
        <f>SUM(D39:D43)</f>
        <v>209831</v>
      </c>
      <c r="E44" s="474">
        <f>SUM(E39:E43)</f>
        <v>176396</v>
      </c>
      <c r="F44" s="324">
        <f>E44/D44</f>
        <v>0.8406574814970142</v>
      </c>
    </row>
    <row r="45" spans="1:5" s="25" customFormat="1" ht="13.5" customHeight="1">
      <c r="A45" s="184"/>
      <c r="B45" s="185"/>
      <c r="C45" s="236"/>
      <c r="D45" s="236"/>
      <c r="E45" s="236"/>
    </row>
    <row r="46" spans="1:5" s="25" customFormat="1" ht="13.5" customHeight="1">
      <c r="A46" s="184"/>
      <c r="B46" s="185"/>
      <c r="C46" s="236"/>
      <c r="D46" s="236"/>
      <c r="E46" s="236"/>
    </row>
    <row r="47" spans="1:5" ht="15.75">
      <c r="A47" s="186"/>
      <c r="B47" s="186"/>
      <c r="C47" s="237"/>
      <c r="D47" s="237"/>
      <c r="E47" s="237"/>
    </row>
    <row r="48" spans="1:5" ht="16.5" customHeight="1">
      <c r="A48" s="187" t="s">
        <v>36</v>
      </c>
      <c r="B48" s="187"/>
      <c r="C48" s="238"/>
      <c r="D48" s="238"/>
      <c r="E48" s="238"/>
    </row>
    <row r="49" spans="1:6" ht="16.5" customHeight="1" thickBot="1">
      <c r="A49" s="188"/>
      <c r="B49" s="188"/>
      <c r="C49" s="239"/>
      <c r="D49" s="557" t="s">
        <v>49</v>
      </c>
      <c r="E49" s="557"/>
      <c r="F49" s="557"/>
    </row>
    <row r="50" spans="1:6" ht="15.75" customHeight="1">
      <c r="A50" s="558" t="s">
        <v>1</v>
      </c>
      <c r="B50" s="560" t="s">
        <v>144</v>
      </c>
      <c r="C50" s="562" t="s">
        <v>459</v>
      </c>
      <c r="D50" s="563"/>
      <c r="E50" s="563"/>
      <c r="F50" s="564"/>
    </row>
    <row r="51" spans="1:6" s="24" customFormat="1" ht="34.5" customHeight="1" thickBot="1">
      <c r="A51" s="559"/>
      <c r="B51" s="561"/>
      <c r="C51" s="233" t="s">
        <v>143</v>
      </c>
      <c r="D51" s="232" t="s">
        <v>141</v>
      </c>
      <c r="E51" s="280" t="s">
        <v>142</v>
      </c>
      <c r="F51" s="281" t="s">
        <v>215</v>
      </c>
    </row>
    <row r="52" spans="1:6" ht="15.75" customHeight="1" thickBot="1">
      <c r="A52" s="169" t="s">
        <v>3</v>
      </c>
      <c r="B52" s="170" t="s">
        <v>37</v>
      </c>
      <c r="C52" s="192">
        <f>SUM(C53:C59)</f>
        <v>134168</v>
      </c>
      <c r="D52" s="192">
        <f>SUM(D53:D59)</f>
        <v>152335</v>
      </c>
      <c r="E52" s="473">
        <f>SUM(E53:E59)</f>
        <v>148241</v>
      </c>
      <c r="F52" s="324">
        <f aca="true" t="shared" si="2" ref="F52:F58">E52/D52</f>
        <v>0.9731250205139987</v>
      </c>
    </row>
    <row r="53" spans="1:6" ht="15.75" customHeight="1">
      <c r="A53" s="189" t="s">
        <v>5</v>
      </c>
      <c r="B53" s="190" t="s">
        <v>38</v>
      </c>
      <c r="C53" s="193">
        <v>51453</v>
      </c>
      <c r="D53" s="193">
        <v>56777</v>
      </c>
      <c r="E53" s="321">
        <v>55715</v>
      </c>
      <c r="F53" s="329">
        <f t="shared" si="2"/>
        <v>0.9812952427919757</v>
      </c>
    </row>
    <row r="54" spans="1:6" ht="15.75" customHeight="1">
      <c r="A54" s="175" t="s">
        <v>7</v>
      </c>
      <c r="B54" s="165" t="s">
        <v>39</v>
      </c>
      <c r="C54" s="194">
        <v>11754</v>
      </c>
      <c r="D54" s="194">
        <v>13084</v>
      </c>
      <c r="E54" s="290">
        <v>12828</v>
      </c>
      <c r="F54" s="327">
        <f t="shared" si="2"/>
        <v>0.9804341180067258</v>
      </c>
    </row>
    <row r="55" spans="1:6" ht="15.75" customHeight="1">
      <c r="A55" s="175" t="s">
        <v>8</v>
      </c>
      <c r="B55" s="165" t="s">
        <v>40</v>
      </c>
      <c r="C55" s="195">
        <v>43518</v>
      </c>
      <c r="D55" s="195">
        <v>48331</v>
      </c>
      <c r="E55" s="289">
        <v>46216</v>
      </c>
      <c r="F55" s="330">
        <f t="shared" si="2"/>
        <v>0.9562392667232211</v>
      </c>
    </row>
    <row r="56" spans="1:6" ht="15.75" customHeight="1">
      <c r="A56" s="175" t="s">
        <v>9</v>
      </c>
      <c r="B56" s="191" t="s">
        <v>133</v>
      </c>
      <c r="C56" s="195">
        <v>3092</v>
      </c>
      <c r="D56" s="195">
        <v>4027</v>
      </c>
      <c r="E56" s="289">
        <v>3496</v>
      </c>
      <c r="F56" s="330">
        <f t="shared" si="2"/>
        <v>0.8681400546312391</v>
      </c>
    </row>
    <row r="57" spans="1:6" ht="15.75" customHeight="1">
      <c r="A57" s="175" t="s">
        <v>10</v>
      </c>
      <c r="B57" s="191" t="s">
        <v>197</v>
      </c>
      <c r="C57" s="195">
        <v>19396</v>
      </c>
      <c r="D57" s="195">
        <v>24311</v>
      </c>
      <c r="E57" s="289">
        <v>24253</v>
      </c>
      <c r="F57" s="330">
        <f t="shared" si="2"/>
        <v>0.9976142486940068</v>
      </c>
    </row>
    <row r="58" spans="1:6" ht="15.75" customHeight="1">
      <c r="A58" s="175" t="s">
        <v>11</v>
      </c>
      <c r="B58" s="165" t="s">
        <v>128</v>
      </c>
      <c r="C58" s="195">
        <v>4955</v>
      </c>
      <c r="D58" s="195">
        <v>5805</v>
      </c>
      <c r="E58" s="289">
        <v>5733</v>
      </c>
      <c r="F58" s="330">
        <f t="shared" si="2"/>
        <v>0.9875968992248062</v>
      </c>
    </row>
    <row r="59" spans="1:6" ht="15.75" customHeight="1" thickBot="1">
      <c r="A59" s="175" t="s">
        <v>12</v>
      </c>
      <c r="B59" s="181" t="s">
        <v>41</v>
      </c>
      <c r="C59" s="195"/>
      <c r="D59" s="195"/>
      <c r="E59" s="289"/>
      <c r="F59" s="325"/>
    </row>
    <row r="60" spans="1:6" ht="15.75" customHeight="1" thickBot="1">
      <c r="A60" s="171" t="s">
        <v>13</v>
      </c>
      <c r="B60" s="172" t="s">
        <v>43</v>
      </c>
      <c r="C60" s="197">
        <f>SUM(C61:C65)</f>
        <v>15673</v>
      </c>
      <c r="D60" s="197">
        <f>SUM(D61:D65)</f>
        <v>28813</v>
      </c>
      <c r="E60" s="474">
        <f>SUM(E61:E65)</f>
        <v>26165</v>
      </c>
      <c r="F60" s="324">
        <f>E60/D60</f>
        <v>0.9080970395307674</v>
      </c>
    </row>
    <row r="61" spans="1:6" ht="15.75" customHeight="1">
      <c r="A61" s="177">
        <v>10</v>
      </c>
      <c r="B61" s="178" t="s">
        <v>126</v>
      </c>
      <c r="C61" s="198">
        <v>8448</v>
      </c>
      <c r="D61" s="198">
        <v>13413</v>
      </c>
      <c r="E61" s="287">
        <v>11424</v>
      </c>
      <c r="F61" s="327">
        <f>E61/D61</f>
        <v>0.8517110266159695</v>
      </c>
    </row>
    <row r="62" spans="1:6" ht="15.75" customHeight="1">
      <c r="A62" s="177" t="s">
        <v>15</v>
      </c>
      <c r="B62" s="165" t="s">
        <v>327</v>
      </c>
      <c r="C62" s="194">
        <v>5225</v>
      </c>
      <c r="D62" s="194">
        <v>12630</v>
      </c>
      <c r="E62" s="290">
        <v>11971</v>
      </c>
      <c r="F62" s="327">
        <f>E62/D62</f>
        <v>0.9478226444972289</v>
      </c>
    </row>
    <row r="63" spans="1:6" ht="15.75" customHeight="1">
      <c r="A63" s="177" t="s">
        <v>16</v>
      </c>
      <c r="B63" s="165" t="s">
        <v>106</v>
      </c>
      <c r="C63" s="194"/>
      <c r="D63" s="194">
        <v>1377</v>
      </c>
      <c r="E63" s="290">
        <v>1377</v>
      </c>
      <c r="F63" s="327">
        <f>E63/D63</f>
        <v>1</v>
      </c>
    </row>
    <row r="64" spans="1:6" ht="15.75" customHeight="1">
      <c r="A64" s="177" t="s">
        <v>17</v>
      </c>
      <c r="B64" s="165" t="s">
        <v>191</v>
      </c>
      <c r="C64" s="194">
        <v>2000</v>
      </c>
      <c r="D64" s="194">
        <v>1393</v>
      </c>
      <c r="E64" s="290">
        <v>1393</v>
      </c>
      <c r="F64" s="327">
        <f>E64/D64</f>
        <v>1</v>
      </c>
    </row>
    <row r="65" spans="1:6" ht="15.75" customHeight="1" thickBot="1">
      <c r="A65" s="179" t="s">
        <v>18</v>
      </c>
      <c r="B65" s="181" t="s">
        <v>78</v>
      </c>
      <c r="C65" s="195"/>
      <c r="D65" s="195"/>
      <c r="E65" s="289"/>
      <c r="F65" s="327"/>
    </row>
    <row r="66" spans="1:6" ht="15.75" customHeight="1" thickBot="1">
      <c r="A66" s="171" t="s">
        <v>19</v>
      </c>
      <c r="B66" s="172" t="s">
        <v>165</v>
      </c>
      <c r="C66" s="197">
        <f>SUM(C67:C69)</f>
        <v>23401</v>
      </c>
      <c r="D66" s="197">
        <f>SUM(D67:D69)</f>
        <v>22341</v>
      </c>
      <c r="E66" s="474">
        <f>SUM(E67:E69)</f>
        <v>0</v>
      </c>
      <c r="F66" s="324">
        <f>E66/D66</f>
        <v>0</v>
      </c>
    </row>
    <row r="67" spans="1:6" ht="15.75" customHeight="1">
      <c r="A67" s="177" t="s">
        <v>20</v>
      </c>
      <c r="B67" s="178" t="s">
        <v>79</v>
      </c>
      <c r="C67" s="198">
        <v>330</v>
      </c>
      <c r="D67" s="198">
        <v>1495</v>
      </c>
      <c r="E67" s="287"/>
      <c r="F67" s="326">
        <f>E67/D67</f>
        <v>0</v>
      </c>
    </row>
    <row r="68" spans="1:6" ht="15.75" customHeight="1">
      <c r="A68" s="175" t="s">
        <v>21</v>
      </c>
      <c r="B68" s="165" t="s">
        <v>280</v>
      </c>
      <c r="C68" s="194">
        <v>23071</v>
      </c>
      <c r="D68" s="194">
        <v>20846</v>
      </c>
      <c r="E68" s="290"/>
      <c r="F68" s="327">
        <f>E68/D68</f>
        <v>0</v>
      </c>
    </row>
    <row r="69" spans="1:6" ht="15.75" customHeight="1" thickBot="1">
      <c r="A69" s="179" t="s">
        <v>22</v>
      </c>
      <c r="B69" s="181" t="s">
        <v>129</v>
      </c>
      <c r="C69" s="195"/>
      <c r="D69" s="195"/>
      <c r="E69" s="289"/>
      <c r="F69" s="328"/>
    </row>
    <row r="70" spans="1:6" ht="15.75" customHeight="1" thickBot="1">
      <c r="A70" s="246" t="s">
        <v>23</v>
      </c>
      <c r="B70" s="247" t="s">
        <v>166</v>
      </c>
      <c r="C70" s="248"/>
      <c r="D70" s="248">
        <v>76</v>
      </c>
      <c r="E70" s="283">
        <v>108</v>
      </c>
      <c r="F70" s="331">
        <f>E70/D70</f>
        <v>1.4210526315789473</v>
      </c>
    </row>
    <row r="71" spans="1:6" ht="15.75" customHeight="1" thickBot="1">
      <c r="A71" s="246" t="s">
        <v>24</v>
      </c>
      <c r="B71" s="247" t="s">
        <v>281</v>
      </c>
      <c r="C71" s="248"/>
      <c r="D71" s="248"/>
      <c r="E71" s="283">
        <v>-1889</v>
      </c>
      <c r="F71" s="325"/>
    </row>
    <row r="72" spans="1:6" ht="15.75" customHeight="1" thickBot="1">
      <c r="A72" s="171" t="s">
        <v>25</v>
      </c>
      <c r="B72" s="172" t="s">
        <v>167</v>
      </c>
      <c r="C72" s="197">
        <f>SUM(C73:C75)</f>
        <v>6266</v>
      </c>
      <c r="D72" s="197">
        <f>SUM(D73:D75)</f>
        <v>6266</v>
      </c>
      <c r="E72" s="474">
        <f>SUM(E73:E75)</f>
        <v>3771</v>
      </c>
      <c r="F72" s="324">
        <f>E72/D72</f>
        <v>0.6018193424832429</v>
      </c>
    </row>
    <row r="73" spans="1:6" ht="15.75" customHeight="1">
      <c r="A73" s="177" t="s">
        <v>26</v>
      </c>
      <c r="B73" s="178" t="s">
        <v>118</v>
      </c>
      <c r="C73" s="198">
        <v>3572</v>
      </c>
      <c r="D73" s="198">
        <v>3572</v>
      </c>
      <c r="E73" s="287">
        <v>3572</v>
      </c>
      <c r="F73" s="326">
        <f>E73/D73</f>
        <v>1</v>
      </c>
    </row>
    <row r="74" spans="1:6" ht="15.75" customHeight="1">
      <c r="A74" s="174">
        <v>23</v>
      </c>
      <c r="B74" s="164" t="s">
        <v>458</v>
      </c>
      <c r="C74" s="228">
        <v>2694</v>
      </c>
      <c r="D74" s="228">
        <v>2694</v>
      </c>
      <c r="E74" s="288">
        <v>199</v>
      </c>
      <c r="F74" s="326">
        <f>E74/D74</f>
        <v>0.0738678544914625</v>
      </c>
    </row>
    <row r="75" spans="1:6" ht="15.75" customHeight="1" thickBot="1">
      <c r="A75" s="179">
        <v>24</v>
      </c>
      <c r="B75" s="181" t="s">
        <v>110</v>
      </c>
      <c r="C75" s="195"/>
      <c r="D75" s="195"/>
      <c r="E75" s="289"/>
      <c r="F75" s="328"/>
    </row>
    <row r="76" spans="1:6" ht="15.75" customHeight="1" thickBot="1">
      <c r="A76" s="171">
        <v>25</v>
      </c>
      <c r="B76" s="172" t="s">
        <v>111</v>
      </c>
      <c r="C76" s="197">
        <f>C52+C60+C66+C70+C71+C72</f>
        <v>179508</v>
      </c>
      <c r="D76" s="197">
        <f>D52+D60+D66+D70+D71+D72</f>
        <v>209831</v>
      </c>
      <c r="E76" s="474">
        <f>E52+E60+E66+E70+E71+E72</f>
        <v>176396</v>
      </c>
      <c r="F76" s="324">
        <f>E76/D76</f>
        <v>0.8406574814970142</v>
      </c>
    </row>
  </sheetData>
  <sheetProtection/>
  <mergeCells count="8">
    <mergeCell ref="D2:F2"/>
    <mergeCell ref="D49:F49"/>
    <mergeCell ref="A50:A51"/>
    <mergeCell ref="B50:B51"/>
    <mergeCell ref="C50:F50"/>
    <mergeCell ref="A3:A4"/>
    <mergeCell ref="B3:B4"/>
    <mergeCell ref="C3:F3"/>
  </mergeCells>
  <printOptions horizontalCentered="1"/>
  <pageMargins left="0.5905511811023623" right="0.5905511811023623" top="1.1811023622047245" bottom="0.6299212598425197" header="0.5511811023622047" footer="0.5905511811023623"/>
  <pageSetup horizontalDpi="600" verticalDpi="600" orientation="portrait" paperSize="9" r:id="rId1"/>
  <headerFooter alignWithMargins="0">
    <oddHeader>&amp;C&amp;"Times New Roman CE,Félkövér"
Sióagárd Község Önkormányzata
2010. évi költségvetésének  végrehajtása
&amp;R&amp;"Times New Roman CE,Félkövér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0">
      <selection activeCell="I56" sqref="I56"/>
    </sheetView>
  </sheetViews>
  <sheetFormatPr defaultColWidth="9.00390625" defaultRowHeight="12.75"/>
  <cols>
    <col min="1" max="1" width="8.625" style="9" customWidth="1"/>
    <col min="2" max="2" width="9.00390625" style="1" customWidth="1"/>
    <col min="3" max="3" width="39.50390625" style="1" customWidth="1"/>
    <col min="4" max="4" width="11.125" style="1" customWidth="1"/>
    <col min="5" max="5" width="10.375" style="1" customWidth="1"/>
    <col min="6" max="6" width="11.375" style="1" customWidth="1"/>
    <col min="7" max="16384" width="9.375" style="1" customWidth="1"/>
  </cols>
  <sheetData>
    <row r="1" spans="1:7" s="11" customFormat="1" ht="21" customHeight="1" thickBot="1">
      <c r="A1" s="30"/>
      <c r="B1" s="31"/>
      <c r="C1" s="31"/>
      <c r="D1" s="566" t="s">
        <v>209</v>
      </c>
      <c r="E1" s="566"/>
      <c r="F1" s="566"/>
      <c r="G1" s="566"/>
    </row>
    <row r="2" spans="1:7" s="12" customFormat="1" ht="15.75">
      <c r="A2" s="94" t="s">
        <v>44</v>
      </c>
      <c r="B2" s="95"/>
      <c r="C2" s="580" t="s">
        <v>192</v>
      </c>
      <c r="D2" s="581"/>
      <c r="E2" s="581"/>
      <c r="F2" s="575" t="s">
        <v>45</v>
      </c>
      <c r="G2" s="576"/>
    </row>
    <row r="3" spans="1:7" s="12" customFormat="1" ht="16.5" thickBot="1">
      <c r="A3" s="97" t="s">
        <v>46</v>
      </c>
      <c r="B3" s="98"/>
      <c r="C3" s="582" t="s">
        <v>47</v>
      </c>
      <c r="D3" s="583"/>
      <c r="E3" s="583"/>
      <c r="F3" s="577" t="s">
        <v>48</v>
      </c>
      <c r="G3" s="578"/>
    </row>
    <row r="4" spans="1:7" s="13" customFormat="1" ht="21" customHeight="1" thickBot="1">
      <c r="A4" s="33"/>
      <c r="B4" s="33"/>
      <c r="C4" s="33"/>
      <c r="D4" s="46"/>
      <c r="E4" s="579" t="s">
        <v>49</v>
      </c>
      <c r="F4" s="579"/>
      <c r="G4" s="579"/>
    </row>
    <row r="5" spans="1:7" ht="38.25">
      <c r="A5" s="34" t="s">
        <v>170</v>
      </c>
      <c r="B5" s="35" t="s">
        <v>50</v>
      </c>
      <c r="C5" s="584" t="s">
        <v>171</v>
      </c>
      <c r="D5" s="257" t="s">
        <v>146</v>
      </c>
      <c r="E5" s="35" t="s">
        <v>147</v>
      </c>
      <c r="F5" s="588" t="s">
        <v>142</v>
      </c>
      <c r="G5" s="573" t="s">
        <v>215</v>
      </c>
    </row>
    <row r="6" spans="1:7" ht="13.5" thickBot="1">
      <c r="A6" s="199" t="s">
        <v>51</v>
      </c>
      <c r="B6" s="36"/>
      <c r="C6" s="585"/>
      <c r="D6" s="586" t="s">
        <v>172</v>
      </c>
      <c r="E6" s="587"/>
      <c r="F6" s="589"/>
      <c r="G6" s="574"/>
    </row>
    <row r="7" spans="1:7" s="10" customFormat="1" ht="16.5" thickBot="1">
      <c r="A7" s="53">
        <v>1</v>
      </c>
      <c r="B7" s="52">
        <v>2</v>
      </c>
      <c r="C7" s="52">
        <v>3</v>
      </c>
      <c r="D7" s="258">
        <v>4</v>
      </c>
      <c r="E7" s="52">
        <v>5</v>
      </c>
      <c r="F7" s="292">
        <v>6</v>
      </c>
      <c r="G7" s="293">
        <v>7</v>
      </c>
    </row>
    <row r="8" spans="1:7" s="10" customFormat="1" ht="15.75" customHeight="1" thickBot="1">
      <c r="A8" s="590" t="s">
        <v>52</v>
      </c>
      <c r="B8" s="591"/>
      <c r="C8" s="591"/>
      <c r="D8" s="591"/>
      <c r="E8" s="591"/>
      <c r="F8" s="591"/>
      <c r="G8" s="592"/>
    </row>
    <row r="9" spans="1:7" s="14" customFormat="1" ht="13.5" customHeight="1" thickBot="1">
      <c r="A9" s="49">
        <v>1</v>
      </c>
      <c r="B9" s="50"/>
      <c r="C9" s="54" t="s">
        <v>53</v>
      </c>
      <c r="D9" s="259">
        <f>SUM(D10:D15)</f>
        <v>26460</v>
      </c>
      <c r="E9" s="259">
        <f>SUM(E10:E15)</f>
        <v>31143</v>
      </c>
      <c r="F9" s="259">
        <f>SUM(F10:F15)</f>
        <v>33422</v>
      </c>
      <c r="G9" s="306">
        <f>F9/E9</f>
        <v>1.0731785634010853</v>
      </c>
    </row>
    <row r="10" spans="1:7" s="2" customFormat="1" ht="13.5" customHeight="1">
      <c r="A10" s="37"/>
      <c r="B10" s="38">
        <v>1</v>
      </c>
      <c r="C10" s="55" t="s">
        <v>54</v>
      </c>
      <c r="D10" s="260">
        <v>40</v>
      </c>
      <c r="E10" s="260">
        <v>60</v>
      </c>
      <c r="F10" s="260">
        <v>73</v>
      </c>
      <c r="G10" s="294">
        <f>F10/E10</f>
        <v>1.2166666666666666</v>
      </c>
    </row>
    <row r="11" spans="1:7" s="2" customFormat="1" ht="13.5" customHeight="1">
      <c r="A11" s="37"/>
      <c r="B11" s="38">
        <v>2</v>
      </c>
      <c r="C11" s="55" t="s">
        <v>55</v>
      </c>
      <c r="D11" s="260">
        <v>20130</v>
      </c>
      <c r="E11" s="260">
        <v>23209</v>
      </c>
      <c r="F11" s="260">
        <v>23373</v>
      </c>
      <c r="G11" s="295">
        <f>F11/E11</f>
        <v>1.0070662243095352</v>
      </c>
    </row>
    <row r="12" spans="1:7" s="2" customFormat="1" ht="13.5" customHeight="1">
      <c r="A12" s="37"/>
      <c r="B12" s="38">
        <v>3</v>
      </c>
      <c r="C12" s="55" t="s">
        <v>82</v>
      </c>
      <c r="D12" s="260">
        <v>750</v>
      </c>
      <c r="E12" s="260">
        <v>959</v>
      </c>
      <c r="F12" s="260">
        <v>865</v>
      </c>
      <c r="G12" s="295">
        <f>F12/E12</f>
        <v>0.9019812304483837</v>
      </c>
    </row>
    <row r="13" spans="1:7" s="2" customFormat="1" ht="13.5" customHeight="1">
      <c r="A13" s="37"/>
      <c r="B13" s="38">
        <v>4</v>
      </c>
      <c r="C13" s="55" t="s">
        <v>173</v>
      </c>
      <c r="D13" s="260">
        <v>5040</v>
      </c>
      <c r="E13" s="260">
        <v>6415</v>
      </c>
      <c r="F13" s="260">
        <v>8603</v>
      </c>
      <c r="G13" s="295">
        <f>F13/E13</f>
        <v>1.3410756040530007</v>
      </c>
    </row>
    <row r="14" spans="1:7" s="2" customFormat="1" ht="13.5" customHeight="1">
      <c r="A14" s="37"/>
      <c r="B14" s="38">
        <v>5</v>
      </c>
      <c r="C14" s="55" t="s">
        <v>140</v>
      </c>
      <c r="D14" s="260"/>
      <c r="E14" s="260"/>
      <c r="F14" s="260"/>
      <c r="G14" s="295"/>
    </row>
    <row r="15" spans="1:7" s="2" customFormat="1" ht="13.5" customHeight="1" thickBot="1">
      <c r="A15" s="37"/>
      <c r="B15" s="38">
        <v>6</v>
      </c>
      <c r="C15" s="55" t="s">
        <v>56</v>
      </c>
      <c r="D15" s="260">
        <v>500</v>
      </c>
      <c r="E15" s="260">
        <v>500</v>
      </c>
      <c r="F15" s="260">
        <v>508</v>
      </c>
      <c r="G15" s="295">
        <f>F15/E15</f>
        <v>1.016</v>
      </c>
    </row>
    <row r="16" spans="1:7" s="14" customFormat="1" ht="13.5" customHeight="1" thickBot="1">
      <c r="A16" s="49">
        <v>2</v>
      </c>
      <c r="B16" s="50"/>
      <c r="C16" s="54" t="s">
        <v>174</v>
      </c>
      <c r="D16" s="261">
        <f>SUM(D17:D20)</f>
        <v>61669</v>
      </c>
      <c r="E16" s="261">
        <f>SUM(E17:E20)</f>
        <v>65528</v>
      </c>
      <c r="F16" s="261">
        <f>SUM(F17:F20)</f>
        <v>65457</v>
      </c>
      <c r="G16" s="306">
        <f>F16/E16</f>
        <v>0.9989164937126114</v>
      </c>
    </row>
    <row r="17" spans="1:7" s="14" customFormat="1" ht="13.5" customHeight="1">
      <c r="A17" s="27"/>
      <c r="B17" s="29">
        <v>1</v>
      </c>
      <c r="C17" s="56" t="s">
        <v>115</v>
      </c>
      <c r="D17" s="262"/>
      <c r="E17" s="262"/>
      <c r="F17" s="262"/>
      <c r="G17" s="294"/>
    </row>
    <row r="18" spans="1:7" s="14" customFormat="1" ht="13.5" customHeight="1">
      <c r="A18" s="39"/>
      <c r="B18" s="40">
        <v>2</v>
      </c>
      <c r="C18" s="57" t="s">
        <v>57</v>
      </c>
      <c r="D18" s="263">
        <v>12300</v>
      </c>
      <c r="E18" s="263">
        <v>14813</v>
      </c>
      <c r="F18" s="263">
        <v>14813</v>
      </c>
      <c r="G18" s="295">
        <f aca="true" t="shared" si="0" ref="G18:G27">F18/E18</f>
        <v>1</v>
      </c>
    </row>
    <row r="19" spans="1:7" s="2" customFormat="1" ht="13.5" customHeight="1">
      <c r="A19" s="37"/>
      <c r="B19" s="38">
        <v>3</v>
      </c>
      <c r="C19" s="55" t="s">
        <v>58</v>
      </c>
      <c r="D19" s="260">
        <v>49169</v>
      </c>
      <c r="E19" s="260">
        <v>50031</v>
      </c>
      <c r="F19" s="260">
        <v>50019</v>
      </c>
      <c r="G19" s="295">
        <f t="shared" si="0"/>
        <v>0.9997601487078012</v>
      </c>
    </row>
    <row r="20" spans="1:7" s="2" customFormat="1" ht="13.5" customHeight="1" thickBot="1">
      <c r="A20" s="37"/>
      <c r="B20" s="38">
        <v>4</v>
      </c>
      <c r="C20" s="55" t="s">
        <v>59</v>
      </c>
      <c r="D20" s="260">
        <v>200</v>
      </c>
      <c r="E20" s="260">
        <v>684</v>
      </c>
      <c r="F20" s="260">
        <v>625</v>
      </c>
      <c r="G20" s="296">
        <f t="shared" si="0"/>
        <v>0.9137426900584795</v>
      </c>
    </row>
    <row r="21" spans="1:7" s="14" customFormat="1" ht="13.5" customHeight="1" thickBot="1">
      <c r="A21" s="49">
        <v>3</v>
      </c>
      <c r="B21" s="50"/>
      <c r="C21" s="54" t="s">
        <v>60</v>
      </c>
      <c r="D21" s="261">
        <f>SUM(D22:D24)</f>
        <v>6604</v>
      </c>
      <c r="E21" s="261">
        <f>SUM(E22:E24)</f>
        <v>6604</v>
      </c>
      <c r="F21" s="261">
        <f>SUM(F22:F24)</f>
        <v>6541</v>
      </c>
      <c r="G21" s="306">
        <f t="shared" si="0"/>
        <v>0.9904603270745003</v>
      </c>
    </row>
    <row r="22" spans="1:7" s="2" customFormat="1" ht="13.5" customHeight="1">
      <c r="A22" s="37"/>
      <c r="B22" s="38">
        <v>1</v>
      </c>
      <c r="C22" s="55" t="s">
        <v>61</v>
      </c>
      <c r="D22" s="260"/>
      <c r="E22" s="260"/>
      <c r="F22" s="260"/>
      <c r="G22" s="296"/>
    </row>
    <row r="23" spans="1:7" s="2" customFormat="1" ht="13.5" customHeight="1">
      <c r="A23" s="37"/>
      <c r="B23" s="38">
        <v>2</v>
      </c>
      <c r="C23" s="55" t="s">
        <v>113</v>
      </c>
      <c r="D23" s="260">
        <v>4</v>
      </c>
      <c r="E23" s="260">
        <v>4</v>
      </c>
      <c r="F23" s="260">
        <v>4</v>
      </c>
      <c r="G23" s="296">
        <f t="shared" si="0"/>
        <v>1</v>
      </c>
    </row>
    <row r="24" spans="1:7" s="2" customFormat="1" ht="13.5" customHeight="1" thickBot="1">
      <c r="A24" s="37"/>
      <c r="B24" s="38">
        <v>3</v>
      </c>
      <c r="C24" s="55" t="s">
        <v>62</v>
      </c>
      <c r="D24" s="260">
        <v>6600</v>
      </c>
      <c r="E24" s="260">
        <v>6600</v>
      </c>
      <c r="F24" s="260">
        <v>6537</v>
      </c>
      <c r="G24" s="296">
        <f t="shared" si="0"/>
        <v>0.9904545454545455</v>
      </c>
    </row>
    <row r="25" spans="1:7" s="14" customFormat="1" ht="14.25" customHeight="1" thickBot="1">
      <c r="A25" s="49">
        <v>4</v>
      </c>
      <c r="B25" s="50"/>
      <c r="C25" s="54" t="s">
        <v>131</v>
      </c>
      <c r="D25" s="261">
        <f>SUM(D26:D35)</f>
        <v>26663</v>
      </c>
      <c r="E25" s="261">
        <f>SUM(E26:E36)</f>
        <v>28350</v>
      </c>
      <c r="F25" s="261">
        <f>SUM(F26:F36)</f>
        <v>28387</v>
      </c>
      <c r="G25" s="306">
        <f t="shared" si="0"/>
        <v>1.001305114638448</v>
      </c>
    </row>
    <row r="26" spans="1:7" s="2" customFormat="1" ht="13.5" customHeight="1">
      <c r="A26" s="37"/>
      <c r="B26" s="38">
        <v>1</v>
      </c>
      <c r="C26" s="55" t="s">
        <v>63</v>
      </c>
      <c r="D26" s="260">
        <v>15738</v>
      </c>
      <c r="E26" s="260">
        <v>15738</v>
      </c>
      <c r="F26" s="260">
        <v>15738</v>
      </c>
      <c r="G26" s="294">
        <f t="shared" si="0"/>
        <v>1</v>
      </c>
    </row>
    <row r="27" spans="1:7" s="2" customFormat="1" ht="13.5" customHeight="1">
      <c r="A27" s="37"/>
      <c r="B27" s="38">
        <v>2</v>
      </c>
      <c r="C27" s="55" t="s">
        <v>64</v>
      </c>
      <c r="D27" s="260">
        <v>566</v>
      </c>
      <c r="E27" s="260">
        <v>2650</v>
      </c>
      <c r="F27" s="260">
        <v>2650</v>
      </c>
      <c r="G27" s="295">
        <f t="shared" si="0"/>
        <v>1</v>
      </c>
    </row>
    <row r="28" spans="1:7" s="2" customFormat="1" ht="13.5" customHeight="1">
      <c r="A28" s="37"/>
      <c r="B28" s="38">
        <v>3</v>
      </c>
      <c r="C28" s="55" t="s">
        <v>132</v>
      </c>
      <c r="D28" s="260"/>
      <c r="E28" s="260"/>
      <c r="F28" s="260"/>
      <c r="G28" s="295"/>
    </row>
    <row r="29" spans="1:7" s="2" customFormat="1" ht="13.5" customHeight="1">
      <c r="A29" s="37"/>
      <c r="B29" s="38">
        <v>4</v>
      </c>
      <c r="C29" s="55" t="s">
        <v>65</v>
      </c>
      <c r="D29" s="260"/>
      <c r="E29" s="260"/>
      <c r="F29" s="260"/>
      <c r="G29" s="295"/>
    </row>
    <row r="30" spans="1:7" s="2" customFormat="1" ht="13.5" customHeight="1">
      <c r="A30" s="37"/>
      <c r="B30" s="38">
        <v>5</v>
      </c>
      <c r="C30" s="55" t="s">
        <v>66</v>
      </c>
      <c r="D30" s="260">
        <v>5550</v>
      </c>
      <c r="E30" s="260">
        <v>5221</v>
      </c>
      <c r="F30" s="260">
        <v>5221</v>
      </c>
      <c r="G30" s="295">
        <f>F30/E30</f>
        <v>1</v>
      </c>
    </row>
    <row r="31" spans="1:7" s="2" customFormat="1" ht="13.5" customHeight="1">
      <c r="A31" s="37"/>
      <c r="B31" s="38">
        <v>6</v>
      </c>
      <c r="C31" s="55" t="s">
        <v>276</v>
      </c>
      <c r="D31" s="260">
        <v>3255</v>
      </c>
      <c r="E31" s="260">
        <v>2991</v>
      </c>
      <c r="F31" s="260">
        <v>2991</v>
      </c>
      <c r="G31" s="295">
        <f>F31/E31</f>
        <v>1</v>
      </c>
    </row>
    <row r="32" spans="1:7" s="2" customFormat="1" ht="13.5" customHeight="1">
      <c r="A32" s="37"/>
      <c r="B32" s="38">
        <v>7</v>
      </c>
      <c r="C32" s="55" t="s">
        <v>282</v>
      </c>
      <c r="D32" s="260"/>
      <c r="E32" s="260"/>
      <c r="F32" s="260"/>
      <c r="G32" s="295"/>
    </row>
    <row r="33" spans="1:7" s="2" customFormat="1" ht="13.5" customHeight="1">
      <c r="A33" s="37"/>
      <c r="B33" s="38">
        <v>8</v>
      </c>
      <c r="C33" s="55" t="s">
        <v>67</v>
      </c>
      <c r="D33" s="260"/>
      <c r="E33" s="260"/>
      <c r="F33" s="260"/>
      <c r="G33" s="295"/>
    </row>
    <row r="34" spans="1:7" s="2" customFormat="1" ht="13.5" customHeight="1">
      <c r="A34" s="37"/>
      <c r="B34" s="38">
        <v>9</v>
      </c>
      <c r="C34" s="55" t="s">
        <v>216</v>
      </c>
      <c r="D34" s="260">
        <v>1554</v>
      </c>
      <c r="E34" s="260">
        <v>1750</v>
      </c>
      <c r="F34" s="260">
        <v>1750</v>
      </c>
      <c r="G34" s="295">
        <f>F34/E34</f>
        <v>1</v>
      </c>
    </row>
    <row r="35" spans="1:7" s="2" customFormat="1" ht="13.5" customHeight="1">
      <c r="A35" s="91"/>
      <c r="B35" s="92">
        <v>10</v>
      </c>
      <c r="C35" s="93" t="s">
        <v>274</v>
      </c>
      <c r="D35" s="264"/>
      <c r="E35" s="264"/>
      <c r="F35" s="264"/>
      <c r="G35" s="295"/>
    </row>
    <row r="36" spans="1:7" s="2" customFormat="1" ht="13.5" customHeight="1" thickBot="1">
      <c r="A36" s="332"/>
      <c r="B36" s="479">
        <v>11</v>
      </c>
      <c r="C36" s="480" t="s">
        <v>283</v>
      </c>
      <c r="D36" s="481"/>
      <c r="E36" s="481"/>
      <c r="F36" s="480">
        <v>37</v>
      </c>
      <c r="G36" s="295"/>
    </row>
    <row r="37" spans="1:7" s="2" customFormat="1" ht="13.5" customHeight="1" thickBot="1">
      <c r="A37" s="49">
        <v>5</v>
      </c>
      <c r="B37" s="50"/>
      <c r="C37" s="54" t="s">
        <v>198</v>
      </c>
      <c r="D37" s="261">
        <f>SUM(D38:D44)</f>
        <v>36987</v>
      </c>
      <c r="E37" s="261">
        <f>SUM(E38:E44)</f>
        <v>45653</v>
      </c>
      <c r="F37" s="261">
        <f>SUM(F38:F44)</f>
        <v>26694</v>
      </c>
      <c r="G37" s="306">
        <f aca="true" t="shared" si="1" ref="G37:G44">F37/E37</f>
        <v>0.5847151337261516</v>
      </c>
    </row>
    <row r="38" spans="1:7" s="2" customFormat="1" ht="13.5" customHeight="1">
      <c r="A38" s="41"/>
      <c r="B38" s="42">
        <v>1</v>
      </c>
      <c r="C38" s="64" t="s">
        <v>284</v>
      </c>
      <c r="D38" s="265">
        <v>3161</v>
      </c>
      <c r="E38" s="265">
        <v>5669</v>
      </c>
      <c r="F38" s="265">
        <v>2659</v>
      </c>
      <c r="G38" s="294">
        <f t="shared" si="1"/>
        <v>0.4690421591109543</v>
      </c>
    </row>
    <row r="39" spans="1:7" s="2" customFormat="1" ht="13.5" customHeight="1">
      <c r="A39" s="37"/>
      <c r="B39" s="38">
        <v>2</v>
      </c>
      <c r="C39" s="55" t="s">
        <v>285</v>
      </c>
      <c r="D39" s="260">
        <v>2910</v>
      </c>
      <c r="E39" s="260">
        <v>2930</v>
      </c>
      <c r="F39" s="260">
        <v>3029</v>
      </c>
      <c r="G39" s="295">
        <f t="shared" si="1"/>
        <v>1.033788395904437</v>
      </c>
    </row>
    <row r="40" spans="1:7" s="2" customFormat="1" ht="13.5" customHeight="1">
      <c r="A40" s="37"/>
      <c r="B40" s="38">
        <v>3</v>
      </c>
      <c r="C40" s="55" t="s">
        <v>286</v>
      </c>
      <c r="D40" s="260"/>
      <c r="E40" s="260">
        <v>629</v>
      </c>
      <c r="F40" s="260">
        <v>649</v>
      </c>
      <c r="G40" s="295">
        <f t="shared" si="1"/>
        <v>1.0317965023847377</v>
      </c>
    </row>
    <row r="41" spans="1:7" s="2" customFormat="1" ht="13.5" customHeight="1">
      <c r="A41" s="37"/>
      <c r="B41" s="38">
        <v>4</v>
      </c>
      <c r="C41" s="55" t="s">
        <v>287</v>
      </c>
      <c r="D41" s="260">
        <v>1336</v>
      </c>
      <c r="E41" s="260">
        <v>1809</v>
      </c>
      <c r="F41" s="260">
        <v>1809</v>
      </c>
      <c r="G41" s="295">
        <f t="shared" si="1"/>
        <v>1</v>
      </c>
    </row>
    <row r="42" spans="1:7" s="2" customFormat="1" ht="13.5" customHeight="1">
      <c r="A42" s="37"/>
      <c r="B42" s="38">
        <v>5</v>
      </c>
      <c r="C42" s="58" t="s">
        <v>288</v>
      </c>
      <c r="D42" s="260">
        <v>11040</v>
      </c>
      <c r="E42" s="260">
        <v>11640</v>
      </c>
      <c r="F42" s="260">
        <v>11675</v>
      </c>
      <c r="G42" s="296">
        <f t="shared" si="1"/>
        <v>1.0030068728522337</v>
      </c>
    </row>
    <row r="43" spans="1:7" s="2" customFormat="1" ht="13.5" customHeight="1">
      <c r="A43" s="37"/>
      <c r="B43" s="38">
        <v>5</v>
      </c>
      <c r="C43" s="55" t="s">
        <v>69</v>
      </c>
      <c r="D43" s="154">
        <v>6415</v>
      </c>
      <c r="E43" s="154">
        <v>6415</v>
      </c>
      <c r="F43" s="154">
        <v>1932</v>
      </c>
      <c r="G43" s="295">
        <f t="shared" si="1"/>
        <v>0.30116913484021823</v>
      </c>
    </row>
    <row r="44" spans="1:7" s="2" customFormat="1" ht="13.5" customHeight="1" thickBot="1">
      <c r="A44" s="482"/>
      <c r="B44" s="483">
        <v>6</v>
      </c>
      <c r="C44" s="484" t="s">
        <v>289</v>
      </c>
      <c r="D44" s="555">
        <v>12125</v>
      </c>
      <c r="E44" s="480">
        <v>16561</v>
      </c>
      <c r="F44" s="480">
        <v>4941</v>
      </c>
      <c r="G44" s="295">
        <f t="shared" si="1"/>
        <v>0.29835154881951576</v>
      </c>
    </row>
    <row r="45" spans="1:7" s="14" customFormat="1" ht="13.5" customHeight="1" thickBot="1">
      <c r="A45" s="49">
        <v>6</v>
      </c>
      <c r="B45" s="50"/>
      <c r="C45" s="54" t="s">
        <v>114</v>
      </c>
      <c r="D45" s="261">
        <f>SUM(D46:D48)</f>
        <v>21125</v>
      </c>
      <c r="E45" s="261">
        <f>SUM(E46:E48)</f>
        <v>16816</v>
      </c>
      <c r="F45" s="261">
        <f>SUM(F46:F48)</f>
        <v>-818</v>
      </c>
      <c r="G45" s="306">
        <f>F45/E45</f>
        <v>-0.048644148430066605</v>
      </c>
    </row>
    <row r="46" spans="1:7" s="2" customFormat="1" ht="13.5" customHeight="1">
      <c r="A46" s="37"/>
      <c r="B46" s="38">
        <v>1</v>
      </c>
      <c r="C46" s="55" t="s">
        <v>107</v>
      </c>
      <c r="D46" s="260">
        <v>18407</v>
      </c>
      <c r="E46" s="260">
        <v>14098</v>
      </c>
      <c r="F46" s="260">
        <v>2763</v>
      </c>
      <c r="G46" s="294"/>
    </row>
    <row r="47" spans="1:7" s="2" customFormat="1" ht="13.5" customHeight="1">
      <c r="A47" s="37"/>
      <c r="B47" s="38">
        <v>2</v>
      </c>
      <c r="C47" s="55" t="s">
        <v>456</v>
      </c>
      <c r="D47" s="260">
        <v>2718</v>
      </c>
      <c r="E47" s="260">
        <v>2718</v>
      </c>
      <c r="F47" s="260">
        <v>150</v>
      </c>
      <c r="G47" s="554"/>
    </row>
    <row r="48" spans="1:7" s="2" customFormat="1" ht="13.5" customHeight="1" thickBot="1">
      <c r="A48" s="37"/>
      <c r="B48" s="38">
        <v>3</v>
      </c>
      <c r="C48" s="55" t="s">
        <v>290</v>
      </c>
      <c r="D48" s="260"/>
      <c r="E48" s="260"/>
      <c r="F48" s="260">
        <v>-3731</v>
      </c>
      <c r="G48" s="296"/>
    </row>
    <row r="49" spans="1:7" s="2" customFormat="1" ht="13.5" customHeight="1" thickBot="1">
      <c r="A49" s="49">
        <v>7</v>
      </c>
      <c r="B49" s="50"/>
      <c r="C49" s="59" t="s">
        <v>70</v>
      </c>
      <c r="D49" s="259">
        <f>D50+D51</f>
        <v>0</v>
      </c>
      <c r="E49" s="259">
        <f>E50+E51</f>
        <v>14107</v>
      </c>
      <c r="F49" s="259">
        <f>F50+F51</f>
        <v>14108</v>
      </c>
      <c r="G49" s="306"/>
    </row>
    <row r="50" spans="1:7" s="2" customFormat="1" ht="13.5" customHeight="1">
      <c r="A50" s="28"/>
      <c r="B50" s="29">
        <v>1</v>
      </c>
      <c r="C50" s="60" t="s">
        <v>116</v>
      </c>
      <c r="D50" s="262"/>
      <c r="E50" s="262">
        <v>14107</v>
      </c>
      <c r="F50" s="262">
        <v>14108</v>
      </c>
      <c r="G50" s="294">
        <f>F50/E50</f>
        <v>1.0000708867937904</v>
      </c>
    </row>
    <row r="51" spans="1:7" s="2" customFormat="1" ht="13.5" customHeight="1" thickBot="1">
      <c r="A51" s="41"/>
      <c r="B51" s="42">
        <v>2</v>
      </c>
      <c r="C51" s="61" t="s">
        <v>175</v>
      </c>
      <c r="D51" s="265"/>
      <c r="E51" s="265"/>
      <c r="F51" s="265"/>
      <c r="G51" s="296"/>
    </row>
    <row r="52" spans="1:7" s="2" customFormat="1" ht="15.75" thickBot="1">
      <c r="A52" s="241"/>
      <c r="B52" s="242"/>
      <c r="C52" s="62" t="s">
        <v>35</v>
      </c>
      <c r="D52" s="266">
        <f>D9+D16+D21+D25+D37+D45+D49</f>
        <v>179508</v>
      </c>
      <c r="E52" s="266">
        <f>E9+E16+E21+E25+E37+E45+E49</f>
        <v>208201</v>
      </c>
      <c r="F52" s="266">
        <f>F9+F16+F21+F25+F37+F45+F49</f>
        <v>173791</v>
      </c>
      <c r="G52" s="297">
        <f>F52/E52</f>
        <v>0.8347270186022161</v>
      </c>
    </row>
    <row r="53" spans="1:6" ht="13.5" thickBot="1">
      <c r="A53" s="43"/>
      <c r="B53" s="44"/>
      <c r="C53" s="44"/>
      <c r="D53" s="44"/>
      <c r="E53" s="44"/>
      <c r="F53" s="44"/>
    </row>
    <row r="54" spans="1:7" s="10" customFormat="1" ht="16.5" customHeight="1" thickBot="1">
      <c r="A54" s="567" t="s">
        <v>71</v>
      </c>
      <c r="B54" s="568"/>
      <c r="C54" s="568"/>
      <c r="D54" s="568"/>
      <c r="E54" s="568"/>
      <c r="F54" s="568"/>
      <c r="G54" s="569"/>
    </row>
    <row r="55" spans="1:7" s="15" customFormat="1" ht="15" customHeight="1" thickBot="1">
      <c r="A55" s="49">
        <v>9</v>
      </c>
      <c r="B55" s="50"/>
      <c r="C55" s="54" t="s">
        <v>72</v>
      </c>
      <c r="D55" s="261">
        <f>SUM(D56:D62)</f>
        <v>101546</v>
      </c>
      <c r="E55" s="261">
        <f>SUM(E56:E62)</f>
        <v>116838</v>
      </c>
      <c r="F55" s="261">
        <f>SUM(F56:F62)</f>
        <v>112984</v>
      </c>
      <c r="G55" s="306">
        <f aca="true" t="shared" si="2" ref="G55:G61">F55/E55</f>
        <v>0.9670141563532413</v>
      </c>
    </row>
    <row r="56" spans="1:7" ht="15" customHeight="1">
      <c r="A56" s="37"/>
      <c r="B56" s="38">
        <v>1</v>
      </c>
      <c r="C56" s="55" t="s">
        <v>73</v>
      </c>
      <c r="D56" s="260">
        <v>26802</v>
      </c>
      <c r="E56" s="260">
        <v>30168</v>
      </c>
      <c r="F56" s="260">
        <v>28776</v>
      </c>
      <c r="G56" s="310">
        <f t="shared" si="2"/>
        <v>0.9538583929992045</v>
      </c>
    </row>
    <row r="57" spans="1:7" ht="15" customHeight="1">
      <c r="A57" s="37"/>
      <c r="B57" s="38">
        <v>2</v>
      </c>
      <c r="C57" s="55" t="s">
        <v>39</v>
      </c>
      <c r="D57" s="260">
        <v>6177</v>
      </c>
      <c r="E57" s="260">
        <v>6874</v>
      </c>
      <c r="F57" s="260">
        <v>6613</v>
      </c>
      <c r="G57" s="471">
        <f t="shared" si="2"/>
        <v>0.9620308408495781</v>
      </c>
    </row>
    <row r="58" spans="1:7" ht="15" customHeight="1">
      <c r="A58" s="37"/>
      <c r="B58" s="38">
        <v>3</v>
      </c>
      <c r="C58" s="55" t="s">
        <v>74</v>
      </c>
      <c r="D58" s="260">
        <v>42068</v>
      </c>
      <c r="E58" s="260">
        <v>46476</v>
      </c>
      <c r="F58" s="260">
        <v>44674</v>
      </c>
      <c r="G58" s="471">
        <f t="shared" si="2"/>
        <v>0.9612273001118857</v>
      </c>
    </row>
    <row r="59" spans="1:7" ht="15" customHeight="1">
      <c r="A59" s="37"/>
      <c r="B59" s="38">
        <v>4</v>
      </c>
      <c r="C59" s="200" t="s">
        <v>133</v>
      </c>
      <c r="D59" s="260">
        <v>2148</v>
      </c>
      <c r="E59" s="260">
        <v>3204</v>
      </c>
      <c r="F59" s="260">
        <v>2935</v>
      </c>
      <c r="G59" s="471">
        <f t="shared" si="2"/>
        <v>0.9160424469413233</v>
      </c>
    </row>
    <row r="60" spans="1:7" ht="15" customHeight="1">
      <c r="A60" s="37"/>
      <c r="B60" s="38">
        <v>5</v>
      </c>
      <c r="C60" s="55" t="s">
        <v>200</v>
      </c>
      <c r="D60" s="260">
        <v>19396</v>
      </c>
      <c r="E60" s="260">
        <v>24311</v>
      </c>
      <c r="F60" s="260">
        <v>24253</v>
      </c>
      <c r="G60" s="471">
        <f t="shared" si="2"/>
        <v>0.9976142486940068</v>
      </c>
    </row>
    <row r="61" spans="1:7" ht="15" customHeight="1">
      <c r="A61" s="37"/>
      <c r="B61" s="38">
        <v>6</v>
      </c>
      <c r="C61" s="55" t="s">
        <v>75</v>
      </c>
      <c r="D61" s="260">
        <v>4955</v>
      </c>
      <c r="E61" s="260">
        <v>5805</v>
      </c>
      <c r="F61" s="260">
        <v>5733</v>
      </c>
      <c r="G61" s="471">
        <f t="shared" si="2"/>
        <v>0.9875968992248062</v>
      </c>
    </row>
    <row r="62" spans="1:7" ht="15" customHeight="1" thickBot="1">
      <c r="A62" s="37"/>
      <c r="B62" s="38">
        <v>7</v>
      </c>
      <c r="C62" s="55" t="s">
        <v>41</v>
      </c>
      <c r="D62" s="260"/>
      <c r="E62" s="260"/>
      <c r="F62" s="260"/>
      <c r="G62" s="471"/>
    </row>
    <row r="63" spans="1:7" s="15" customFormat="1" ht="15" customHeight="1" thickBot="1">
      <c r="A63" s="49">
        <v>10</v>
      </c>
      <c r="B63" s="50"/>
      <c r="C63" s="54" t="s">
        <v>76</v>
      </c>
      <c r="D63" s="261">
        <f>SUM(D64:D66)</f>
        <v>13673</v>
      </c>
      <c r="E63" s="261">
        <f>SUM(E64:E66)</f>
        <v>27420</v>
      </c>
      <c r="F63" s="261">
        <f>SUM(F64:F66)</f>
        <v>24772</v>
      </c>
      <c r="G63" s="306">
        <f aca="true" t="shared" si="3" ref="G63:G69">F63/E63</f>
        <v>0.9034281546316557</v>
      </c>
    </row>
    <row r="64" spans="1:7" ht="15" customHeight="1">
      <c r="A64" s="37"/>
      <c r="B64" s="38">
        <v>1</v>
      </c>
      <c r="C64" s="55" t="s">
        <v>77</v>
      </c>
      <c r="D64" s="260">
        <v>8448</v>
      </c>
      <c r="E64" s="260">
        <v>13413</v>
      </c>
      <c r="F64" s="260">
        <v>11424</v>
      </c>
      <c r="G64" s="310">
        <f t="shared" si="3"/>
        <v>0.8517110266159695</v>
      </c>
    </row>
    <row r="65" spans="1:7" ht="15" customHeight="1">
      <c r="A65" s="37"/>
      <c r="B65" s="38">
        <v>2</v>
      </c>
      <c r="C65" s="55" t="s">
        <v>139</v>
      </c>
      <c r="D65" s="260">
        <v>5225</v>
      </c>
      <c r="E65" s="260">
        <v>12630</v>
      </c>
      <c r="F65" s="260">
        <v>11971</v>
      </c>
      <c r="G65" s="310">
        <f t="shared" si="3"/>
        <v>0.9478226444972289</v>
      </c>
    </row>
    <row r="66" spans="1:7" ht="15" customHeight="1" thickBot="1">
      <c r="A66" s="37"/>
      <c r="B66" s="38">
        <v>3</v>
      </c>
      <c r="C66" s="55" t="s">
        <v>78</v>
      </c>
      <c r="D66" s="260"/>
      <c r="E66" s="260">
        <v>1377</v>
      </c>
      <c r="F66" s="260">
        <v>1377</v>
      </c>
      <c r="G66" s="310">
        <f t="shared" si="3"/>
        <v>1</v>
      </c>
    </row>
    <row r="67" spans="1:7" s="15" customFormat="1" ht="15" customHeight="1" thickBot="1">
      <c r="A67" s="49">
        <v>11</v>
      </c>
      <c r="B67" s="50"/>
      <c r="C67" s="54" t="s">
        <v>42</v>
      </c>
      <c r="D67" s="261">
        <f>SUM(D68:D70)</f>
        <v>23271</v>
      </c>
      <c r="E67" s="261">
        <f>SUM(E68:E69)</f>
        <v>21327</v>
      </c>
      <c r="F67" s="261">
        <f>SUM(F68:F69)</f>
        <v>0</v>
      </c>
      <c r="G67" s="306">
        <f t="shared" si="3"/>
        <v>0</v>
      </c>
    </row>
    <row r="68" spans="1:7" ht="15" customHeight="1">
      <c r="A68" s="37"/>
      <c r="B68" s="38">
        <v>1</v>
      </c>
      <c r="C68" s="55" t="s">
        <v>79</v>
      </c>
      <c r="D68" s="260">
        <v>200</v>
      </c>
      <c r="E68" s="260">
        <v>481</v>
      </c>
      <c r="F68" s="260"/>
      <c r="G68" s="310">
        <f t="shared" si="3"/>
        <v>0</v>
      </c>
    </row>
    <row r="69" spans="1:7" ht="15" customHeight="1">
      <c r="A69" s="37"/>
      <c r="B69" s="38">
        <v>2</v>
      </c>
      <c r="C69" s="55" t="s">
        <v>291</v>
      </c>
      <c r="D69" s="154">
        <v>23071</v>
      </c>
      <c r="E69" s="154">
        <v>20846</v>
      </c>
      <c r="F69" s="260"/>
      <c r="G69" s="471">
        <f t="shared" si="3"/>
        <v>0</v>
      </c>
    </row>
    <row r="70" spans="1:7" ht="15" customHeight="1" thickBot="1">
      <c r="A70" s="332"/>
      <c r="B70" s="333">
        <v>3</v>
      </c>
      <c r="C70" s="334" t="s">
        <v>129</v>
      </c>
      <c r="D70" s="335"/>
      <c r="E70" s="335"/>
      <c r="F70" s="470"/>
      <c r="G70" s="537"/>
    </row>
    <row r="71" spans="1:7" ht="15" customHeight="1" thickBot="1">
      <c r="A71" s="249">
        <v>12</v>
      </c>
      <c r="B71" s="250"/>
      <c r="C71" s="251" t="s">
        <v>168</v>
      </c>
      <c r="D71" s="267">
        <v>2000</v>
      </c>
      <c r="E71" s="267">
        <v>1469</v>
      </c>
      <c r="F71" s="267">
        <v>1501</v>
      </c>
      <c r="G71" s="323">
        <f>F71/E71</f>
        <v>1.021783526208305</v>
      </c>
    </row>
    <row r="72" spans="1:7" ht="15" customHeight="1" thickBot="1">
      <c r="A72" s="249">
        <v>13</v>
      </c>
      <c r="B72" s="250"/>
      <c r="C72" s="251" t="s">
        <v>292</v>
      </c>
      <c r="D72" s="267">
        <v>2694</v>
      </c>
      <c r="E72" s="267">
        <v>2694</v>
      </c>
      <c r="F72" s="267">
        <v>199</v>
      </c>
      <c r="G72" s="310"/>
    </row>
    <row r="73" spans="1:7" s="15" customFormat="1" ht="15" customHeight="1" thickBot="1">
      <c r="A73" s="49">
        <v>14</v>
      </c>
      <c r="B73" s="50"/>
      <c r="C73" s="54" t="s">
        <v>117</v>
      </c>
      <c r="D73" s="261">
        <f>SUM(D74:D75)</f>
        <v>3572</v>
      </c>
      <c r="E73" s="261">
        <f>SUM(E74:E75)</f>
        <v>3572</v>
      </c>
      <c r="F73" s="261">
        <f>SUM(F74:F75)</f>
        <v>1815</v>
      </c>
      <c r="G73" s="306">
        <f>F73/E73</f>
        <v>0.5081187010078387</v>
      </c>
    </row>
    <row r="74" spans="1:7" ht="15" customHeight="1">
      <c r="A74" s="37"/>
      <c r="B74" s="38">
        <v>1</v>
      </c>
      <c r="C74" s="55" t="s">
        <v>118</v>
      </c>
      <c r="D74" s="260">
        <v>3572</v>
      </c>
      <c r="E74" s="260">
        <v>3572</v>
      </c>
      <c r="F74" s="260">
        <v>3572</v>
      </c>
      <c r="G74" s="310">
        <f>F74/E74</f>
        <v>1</v>
      </c>
    </row>
    <row r="75" spans="1:7" ht="15" customHeight="1" thickBot="1">
      <c r="A75" s="37"/>
      <c r="B75" s="38">
        <v>2</v>
      </c>
      <c r="C75" s="55" t="s">
        <v>293</v>
      </c>
      <c r="D75" s="260"/>
      <c r="E75" s="260"/>
      <c r="F75" s="260">
        <v>-1757</v>
      </c>
      <c r="G75" s="471"/>
    </row>
    <row r="76" spans="1:7" s="15" customFormat="1" ht="13.5" thickBot="1">
      <c r="A76" s="249">
        <v>15</v>
      </c>
      <c r="B76" s="250"/>
      <c r="C76" s="251" t="s">
        <v>183</v>
      </c>
      <c r="D76" s="267">
        <v>32752</v>
      </c>
      <c r="E76" s="267">
        <v>34881</v>
      </c>
      <c r="F76" s="267">
        <v>33470</v>
      </c>
      <c r="G76" s="471">
        <f>F76/E76</f>
        <v>0.9595481780912245</v>
      </c>
    </row>
    <row r="77" spans="1:7" ht="19.5" customHeight="1" thickBot="1">
      <c r="A77" s="201"/>
      <c r="B77" s="202"/>
      <c r="C77" s="63" t="s">
        <v>80</v>
      </c>
      <c r="D77" s="268">
        <f>D55+D63+D67+D71+D72+D73+D76</f>
        <v>179508</v>
      </c>
      <c r="E77" s="268">
        <f>E55+E63+E67+E71+E72+E73+E76</f>
        <v>208201</v>
      </c>
      <c r="F77" s="268">
        <f>F55+F63+F67+F71+F72+F73+F76</f>
        <v>174741</v>
      </c>
      <c r="G77" s="297">
        <f>F77/E77</f>
        <v>0.83928991695525</v>
      </c>
    </row>
    <row r="78" spans="1:6" ht="13.5" thickBot="1">
      <c r="A78" s="43"/>
      <c r="B78" s="44"/>
      <c r="C78" s="44"/>
      <c r="D78" s="44"/>
      <c r="E78" s="44"/>
      <c r="F78" s="44"/>
    </row>
    <row r="79" spans="1:7" ht="16.5" thickBot="1">
      <c r="A79" s="203" t="s">
        <v>81</v>
      </c>
      <c r="B79" s="204"/>
      <c r="C79" s="205"/>
      <c r="D79" s="570">
        <v>17</v>
      </c>
      <c r="E79" s="571"/>
      <c r="F79" s="571"/>
      <c r="G79" s="572"/>
    </row>
  </sheetData>
  <sheetProtection/>
  <mergeCells count="13">
    <mergeCell ref="D6:E6"/>
    <mergeCell ref="F5:F6"/>
    <mergeCell ref="A8:G8"/>
    <mergeCell ref="D1:G1"/>
    <mergeCell ref="A54:G54"/>
    <mergeCell ref="D79:G79"/>
    <mergeCell ref="G5:G6"/>
    <mergeCell ref="F2:G2"/>
    <mergeCell ref="F3:G3"/>
    <mergeCell ref="E4:G4"/>
    <mergeCell ref="C2:E2"/>
    <mergeCell ref="C3:E3"/>
    <mergeCell ref="C5:C6"/>
  </mergeCells>
  <printOptions horizontalCentered="1"/>
  <pageMargins left="0.5118110236220472" right="0.31496062992125984" top="0.11811023622047245" bottom="0.6692913385826772" header="0.5118110236220472" footer="0.4724409448818898"/>
  <pageSetup horizontalDpi="600" verticalDpi="600" orientation="portrait" paperSize="9" r:id="rId1"/>
  <rowBreaks count="1" manualBreakCount="1">
    <brk id="5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6">
      <selection activeCell="I28" sqref="I28"/>
    </sheetView>
  </sheetViews>
  <sheetFormatPr defaultColWidth="9.00390625" defaultRowHeight="12.75"/>
  <cols>
    <col min="1" max="1" width="8.875" style="9" customWidth="1"/>
    <col min="2" max="2" width="8.50390625" style="1" customWidth="1"/>
    <col min="3" max="3" width="39.625" style="1" customWidth="1"/>
    <col min="4" max="4" width="9.875" style="1" customWidth="1"/>
    <col min="5" max="5" width="10.875" style="1" customWidth="1"/>
    <col min="6" max="6" width="10.375" style="1" customWidth="1"/>
    <col min="7" max="16384" width="9.375" style="1" customWidth="1"/>
  </cols>
  <sheetData>
    <row r="1" spans="1:6" s="11" customFormat="1" ht="21" customHeight="1" thickBot="1">
      <c r="A1" s="30"/>
      <c r="B1" s="31"/>
      <c r="C1" s="31"/>
      <c r="D1" s="32"/>
      <c r="E1" s="32"/>
      <c r="F1" s="32" t="s">
        <v>210</v>
      </c>
    </row>
    <row r="2" spans="1:7" s="12" customFormat="1" ht="15.75">
      <c r="A2" s="94" t="s">
        <v>44</v>
      </c>
      <c r="B2" s="95"/>
      <c r="C2" s="593" t="s">
        <v>193</v>
      </c>
      <c r="D2" s="594"/>
      <c r="E2" s="594"/>
      <c r="F2" s="595"/>
      <c r="G2" s="96">
        <v>2</v>
      </c>
    </row>
    <row r="3" spans="1:7" s="12" customFormat="1" ht="16.5" thickBot="1">
      <c r="A3" s="97" t="s">
        <v>46</v>
      </c>
      <c r="B3" s="98"/>
      <c r="C3" s="596" t="s">
        <v>177</v>
      </c>
      <c r="D3" s="597"/>
      <c r="E3" s="597"/>
      <c r="F3" s="598"/>
      <c r="G3" s="269" t="s">
        <v>190</v>
      </c>
    </row>
    <row r="4" spans="1:6" s="13" customFormat="1" ht="21" customHeight="1" thickBot="1">
      <c r="A4" s="33"/>
      <c r="B4" s="33"/>
      <c r="C4" s="33"/>
      <c r="D4" s="46"/>
      <c r="E4" s="46"/>
      <c r="F4" s="46" t="s">
        <v>49</v>
      </c>
    </row>
    <row r="5" spans="1:7" ht="39" thickBot="1">
      <c r="A5" s="34" t="s">
        <v>170</v>
      </c>
      <c r="B5" s="35" t="s">
        <v>50</v>
      </c>
      <c r="C5" s="584" t="s">
        <v>171</v>
      </c>
      <c r="D5" s="257" t="s">
        <v>146</v>
      </c>
      <c r="E5" s="35" t="s">
        <v>147</v>
      </c>
      <c r="F5" s="588" t="s">
        <v>142</v>
      </c>
      <c r="G5" s="599" t="s">
        <v>215</v>
      </c>
    </row>
    <row r="6" spans="1:7" ht="13.5" thickBot="1">
      <c r="A6" s="206" t="s">
        <v>51</v>
      </c>
      <c r="B6" s="207"/>
      <c r="C6" s="585"/>
      <c r="D6" s="586" t="s">
        <v>172</v>
      </c>
      <c r="E6" s="587"/>
      <c r="F6" s="589"/>
      <c r="G6" s="600"/>
    </row>
    <row r="7" spans="1:7" s="10" customFormat="1" ht="16.5" thickBot="1">
      <c r="A7" s="53">
        <v>1</v>
      </c>
      <c r="B7" s="52">
        <v>2</v>
      </c>
      <c r="C7" s="52">
        <v>3</v>
      </c>
      <c r="D7" s="258">
        <v>4</v>
      </c>
      <c r="E7" s="258">
        <v>5</v>
      </c>
      <c r="F7" s="258">
        <v>6</v>
      </c>
      <c r="G7" s="293">
        <v>7</v>
      </c>
    </row>
    <row r="8" spans="1:7" s="210" customFormat="1" ht="15.75" customHeight="1" thickBot="1">
      <c r="A8" s="208"/>
      <c r="B8" s="209"/>
      <c r="C8" s="99" t="s">
        <v>52</v>
      </c>
      <c r="D8" s="270"/>
      <c r="E8" s="270"/>
      <c r="F8" s="270"/>
      <c r="G8" s="308"/>
    </row>
    <row r="9" spans="1:7" s="15" customFormat="1" ht="15" customHeight="1" thickBot="1">
      <c r="A9" s="49">
        <v>1</v>
      </c>
      <c r="B9" s="50"/>
      <c r="C9" s="54" t="s">
        <v>53</v>
      </c>
      <c r="D9" s="259">
        <f>SUM(D10:D15)</f>
        <v>0</v>
      </c>
      <c r="E9" s="273">
        <f>SUM(E10:E15)</f>
        <v>0</v>
      </c>
      <c r="F9" s="298">
        <f>SUM(F10:F15)</f>
        <v>0</v>
      </c>
      <c r="G9" s="307"/>
    </row>
    <row r="10" spans="1:7" ht="15" customHeight="1">
      <c r="A10" s="37"/>
      <c r="B10" s="38">
        <v>1</v>
      </c>
      <c r="C10" s="55" t="s">
        <v>54</v>
      </c>
      <c r="D10" s="260"/>
      <c r="E10" s="154"/>
      <c r="F10" s="299"/>
      <c r="G10" s="487"/>
    </row>
    <row r="11" spans="1:7" ht="15" customHeight="1">
      <c r="A11" s="37"/>
      <c r="B11" s="38">
        <v>2</v>
      </c>
      <c r="C11" s="55" t="s">
        <v>55</v>
      </c>
      <c r="D11" s="260"/>
      <c r="E11" s="154"/>
      <c r="F11" s="299"/>
      <c r="G11" s="487"/>
    </row>
    <row r="12" spans="1:7" ht="15" customHeight="1">
      <c r="A12" s="37"/>
      <c r="B12" s="38">
        <v>3</v>
      </c>
      <c r="C12" s="55" t="s">
        <v>82</v>
      </c>
      <c r="D12" s="260"/>
      <c r="E12" s="154"/>
      <c r="F12" s="299"/>
      <c r="G12" s="487"/>
    </row>
    <row r="13" spans="1:7" ht="15" customHeight="1">
      <c r="A13" s="37"/>
      <c r="B13" s="38">
        <v>4</v>
      </c>
      <c r="C13" s="55" t="s">
        <v>173</v>
      </c>
      <c r="D13" s="260"/>
      <c r="E13" s="154"/>
      <c r="F13" s="299"/>
      <c r="G13" s="487"/>
    </row>
    <row r="14" spans="1:7" ht="15" customHeight="1">
      <c r="A14" s="37"/>
      <c r="B14" s="38">
        <v>5</v>
      </c>
      <c r="C14" s="55" t="s">
        <v>140</v>
      </c>
      <c r="D14" s="260"/>
      <c r="E14" s="154"/>
      <c r="F14" s="299"/>
      <c r="G14" s="487"/>
    </row>
    <row r="15" spans="1:7" ht="15" customHeight="1" thickBot="1">
      <c r="A15" s="91"/>
      <c r="B15" s="92">
        <v>6</v>
      </c>
      <c r="C15" s="93" t="s">
        <v>56</v>
      </c>
      <c r="D15" s="264"/>
      <c r="E15" s="155"/>
      <c r="F15" s="300"/>
      <c r="G15" s="486"/>
    </row>
    <row r="16" spans="1:7" ht="15" customHeight="1" thickBot="1">
      <c r="A16" s="249">
        <v>3</v>
      </c>
      <c r="B16" s="253">
        <v>1</v>
      </c>
      <c r="C16" s="251" t="s">
        <v>60</v>
      </c>
      <c r="D16" s="267"/>
      <c r="E16" s="274"/>
      <c r="F16" s="301"/>
      <c r="G16" s="488"/>
    </row>
    <row r="17" spans="1:7" s="15" customFormat="1" ht="15" customHeight="1" thickBot="1">
      <c r="A17" s="49">
        <v>5</v>
      </c>
      <c r="B17" s="50"/>
      <c r="C17" s="54" t="s">
        <v>199</v>
      </c>
      <c r="D17" s="261">
        <f>SUM(D18:D19)</f>
        <v>566</v>
      </c>
      <c r="E17" s="275">
        <f>SUM(E18:E19)</f>
        <v>968</v>
      </c>
      <c r="F17" s="302">
        <f>SUM(F18:F19)</f>
        <v>968</v>
      </c>
      <c r="G17" s="489">
        <f>F17/E17</f>
        <v>1</v>
      </c>
    </row>
    <row r="18" spans="1:7" ht="15" customHeight="1">
      <c r="A18" s="37"/>
      <c r="B18" s="38">
        <v>1</v>
      </c>
      <c r="C18" s="55" t="s">
        <v>202</v>
      </c>
      <c r="D18" s="260">
        <v>566</v>
      </c>
      <c r="E18" s="154">
        <v>968</v>
      </c>
      <c r="F18" s="299">
        <v>968</v>
      </c>
      <c r="G18" s="487">
        <f>F18/E18</f>
        <v>1</v>
      </c>
    </row>
    <row r="19" spans="1:7" ht="15" customHeight="1" thickBot="1">
      <c r="A19" s="91"/>
      <c r="B19" s="92">
        <v>2</v>
      </c>
      <c r="C19" s="93" t="s">
        <v>203</v>
      </c>
      <c r="D19" s="264"/>
      <c r="E19" s="155"/>
      <c r="F19" s="300"/>
      <c r="G19" s="486"/>
    </row>
    <row r="20" spans="1:7" ht="15" customHeight="1" thickBot="1">
      <c r="A20" s="49">
        <v>7</v>
      </c>
      <c r="B20" s="51"/>
      <c r="C20" s="54" t="s">
        <v>70</v>
      </c>
      <c r="D20" s="259">
        <f>D21+D22</f>
        <v>0</v>
      </c>
      <c r="E20" s="273">
        <f>E21+E22</f>
        <v>316</v>
      </c>
      <c r="F20" s="298">
        <f>F21+F22</f>
        <v>316</v>
      </c>
      <c r="G20" s="489">
        <f>F20/E20</f>
        <v>1</v>
      </c>
    </row>
    <row r="21" spans="1:7" ht="15" customHeight="1" thickBot="1">
      <c r="A21" s="211"/>
      <c r="B21" s="212">
        <v>1</v>
      </c>
      <c r="C21" s="213" t="s">
        <v>116</v>
      </c>
      <c r="D21" s="272"/>
      <c r="E21" s="276">
        <v>316</v>
      </c>
      <c r="F21" s="303">
        <v>316</v>
      </c>
      <c r="G21" s="309">
        <f>F21/E21</f>
        <v>1</v>
      </c>
    </row>
    <row r="22" spans="1:7" ht="15" customHeight="1" thickBot="1">
      <c r="A22" s="211"/>
      <c r="B22" s="212">
        <v>2</v>
      </c>
      <c r="C22" s="213" t="s">
        <v>175</v>
      </c>
      <c r="D22" s="272"/>
      <c r="E22" s="276"/>
      <c r="F22" s="303"/>
      <c r="G22" s="309"/>
    </row>
    <row r="23" spans="1:7" s="15" customFormat="1" ht="15" customHeight="1" thickBot="1">
      <c r="A23" s="249">
        <v>8</v>
      </c>
      <c r="B23" s="250">
        <v>1</v>
      </c>
      <c r="C23" s="251" t="s">
        <v>455</v>
      </c>
      <c r="D23" s="267"/>
      <c r="E23" s="274"/>
      <c r="F23" s="301"/>
      <c r="G23" s="309"/>
    </row>
    <row r="24" spans="1:7" s="2" customFormat="1" ht="15" customHeight="1" thickBot="1">
      <c r="A24" s="241"/>
      <c r="B24" s="242"/>
      <c r="C24" s="62" t="s">
        <v>35</v>
      </c>
      <c r="D24" s="266">
        <f>D9+D16+D17+D20+D23</f>
        <v>566</v>
      </c>
      <c r="E24" s="114">
        <f>E9+E16+E17+E20+E23</f>
        <v>1284</v>
      </c>
      <c r="F24" s="485">
        <f>F9+F16+F17+F20+F23</f>
        <v>1284</v>
      </c>
      <c r="G24" s="306">
        <f>F24/E24</f>
        <v>1</v>
      </c>
    </row>
    <row r="25" spans="1:7" s="2" customFormat="1" ht="14.25" customHeight="1" thickBot="1">
      <c r="A25" s="214"/>
      <c r="B25" s="215"/>
      <c r="C25" s="216"/>
      <c r="D25" s="271"/>
      <c r="E25" s="271"/>
      <c r="F25" s="271"/>
      <c r="G25" s="336"/>
    </row>
    <row r="26" spans="1:7" s="210" customFormat="1" ht="15" customHeight="1" thickBot="1">
      <c r="A26" s="208"/>
      <c r="B26" s="209"/>
      <c r="C26" s="99" t="s">
        <v>71</v>
      </c>
      <c r="D26" s="270"/>
      <c r="E26" s="270"/>
      <c r="F26" s="270"/>
      <c r="G26" s="337"/>
    </row>
    <row r="27" spans="1:7" s="15" customFormat="1" ht="15" customHeight="1" thickBot="1">
      <c r="A27" s="49">
        <v>9</v>
      </c>
      <c r="B27" s="50"/>
      <c r="C27" s="54" t="s">
        <v>72</v>
      </c>
      <c r="D27" s="261">
        <f>SUM(D28:D34)</f>
        <v>466</v>
      </c>
      <c r="E27" s="275">
        <f>SUM(E28:E34)</f>
        <v>903</v>
      </c>
      <c r="F27" s="302">
        <f>SUM(F28:F34)</f>
        <v>834</v>
      </c>
      <c r="G27" s="322">
        <f>F27/E27</f>
        <v>0.9235880398671097</v>
      </c>
    </row>
    <row r="28" spans="1:7" ht="15" customHeight="1">
      <c r="A28" s="37"/>
      <c r="B28" s="38">
        <v>1</v>
      </c>
      <c r="C28" s="56" t="s">
        <v>90</v>
      </c>
      <c r="D28" s="260"/>
      <c r="E28" s="154"/>
      <c r="F28" s="299"/>
      <c r="G28" s="310"/>
    </row>
    <row r="29" spans="1:7" ht="15" customHeight="1">
      <c r="A29" s="37"/>
      <c r="B29" s="38">
        <v>2</v>
      </c>
      <c r="C29" s="55" t="s">
        <v>39</v>
      </c>
      <c r="D29" s="260"/>
      <c r="E29" s="154"/>
      <c r="F29" s="299"/>
      <c r="G29" s="310"/>
    </row>
    <row r="30" spans="1:7" ht="15" customHeight="1">
      <c r="A30" s="91"/>
      <c r="B30" s="92">
        <v>3</v>
      </c>
      <c r="C30" s="93" t="s">
        <v>204</v>
      </c>
      <c r="D30" s="264">
        <v>456</v>
      </c>
      <c r="E30" s="155">
        <v>699</v>
      </c>
      <c r="F30" s="300">
        <v>644</v>
      </c>
      <c r="G30" s="310">
        <f>F30/E30</f>
        <v>0.9213161659513591</v>
      </c>
    </row>
    <row r="31" spans="1:7" s="15" customFormat="1" ht="15" customHeight="1">
      <c r="A31" s="37"/>
      <c r="B31" s="38">
        <v>4</v>
      </c>
      <c r="C31" s="55" t="s">
        <v>133</v>
      </c>
      <c r="D31" s="260">
        <v>10</v>
      </c>
      <c r="E31" s="154">
        <v>10</v>
      </c>
      <c r="F31" s="299">
        <v>10</v>
      </c>
      <c r="G31" s="310">
        <f>F31/E31</f>
        <v>1</v>
      </c>
    </row>
    <row r="32" spans="1:7" s="15" customFormat="1" ht="15" customHeight="1">
      <c r="A32" s="41"/>
      <c r="B32" s="42">
        <v>5</v>
      </c>
      <c r="C32" s="55" t="s">
        <v>454</v>
      </c>
      <c r="D32" s="265"/>
      <c r="E32" s="277">
        <v>194</v>
      </c>
      <c r="F32" s="304">
        <v>180</v>
      </c>
      <c r="G32" s="310">
        <f>F32/E32</f>
        <v>0.9278350515463918</v>
      </c>
    </row>
    <row r="33" spans="1:7" ht="15" customHeight="1">
      <c r="A33" s="41"/>
      <c r="B33" s="42">
        <v>6</v>
      </c>
      <c r="C33" s="64" t="s">
        <v>75</v>
      </c>
      <c r="D33" s="265"/>
      <c r="E33" s="277"/>
      <c r="F33" s="304"/>
      <c r="G33" s="310"/>
    </row>
    <row r="34" spans="1:7" ht="15" customHeight="1" thickBot="1">
      <c r="A34" s="37"/>
      <c r="B34" s="38">
        <v>7</v>
      </c>
      <c r="C34" s="55" t="s">
        <v>41</v>
      </c>
      <c r="D34" s="260"/>
      <c r="E34" s="154"/>
      <c r="F34" s="299"/>
      <c r="G34" s="311"/>
    </row>
    <row r="35" spans="1:7" s="15" customFormat="1" ht="15" customHeight="1" thickBot="1">
      <c r="A35" s="49">
        <v>10</v>
      </c>
      <c r="B35" s="50"/>
      <c r="C35" s="54" t="s">
        <v>76</v>
      </c>
      <c r="D35" s="261">
        <f>SUM(D36:D38)</f>
        <v>0</v>
      </c>
      <c r="E35" s="275">
        <f>SUM(E36:E38)</f>
        <v>0</v>
      </c>
      <c r="F35" s="302">
        <f>SUM(F36:F38)</f>
        <v>0</v>
      </c>
      <c r="G35" s="322"/>
    </row>
    <row r="36" spans="1:7" ht="15" customHeight="1">
      <c r="A36" s="37"/>
      <c r="B36" s="38">
        <v>1</v>
      </c>
      <c r="C36" s="55" t="s">
        <v>126</v>
      </c>
      <c r="D36" s="260"/>
      <c r="E36" s="154"/>
      <c r="F36" s="299"/>
      <c r="G36" s="310"/>
    </row>
    <row r="37" spans="1:7" ht="15" customHeight="1">
      <c r="A37" s="37"/>
      <c r="B37" s="38">
        <v>2</v>
      </c>
      <c r="C37" s="55" t="s">
        <v>139</v>
      </c>
      <c r="D37" s="260"/>
      <c r="E37" s="154"/>
      <c r="F37" s="299"/>
      <c r="G37" s="310"/>
    </row>
    <row r="38" spans="1:7" ht="15" customHeight="1">
      <c r="A38" s="37"/>
      <c r="B38" s="38">
        <v>3</v>
      </c>
      <c r="C38" s="55" t="s">
        <v>78</v>
      </c>
      <c r="D38" s="260"/>
      <c r="E38" s="154"/>
      <c r="F38" s="299"/>
      <c r="G38" s="310"/>
    </row>
    <row r="39" spans="1:7" ht="15" customHeight="1" thickBot="1">
      <c r="A39" s="490">
        <v>11</v>
      </c>
      <c r="B39" s="40"/>
      <c r="C39" s="491" t="s">
        <v>42</v>
      </c>
      <c r="D39" s="263">
        <v>100</v>
      </c>
      <c r="E39" s="492">
        <v>381</v>
      </c>
      <c r="F39" s="493"/>
      <c r="G39" s="310"/>
    </row>
    <row r="40" spans="1:7" ht="15" customHeight="1" thickBot="1">
      <c r="A40" s="241"/>
      <c r="B40" s="242"/>
      <c r="C40" s="62" t="s">
        <v>80</v>
      </c>
      <c r="D40" s="266">
        <f>D27+D35+D39</f>
        <v>566</v>
      </c>
      <c r="E40" s="266">
        <f>E27+E35+E39</f>
        <v>1284</v>
      </c>
      <c r="F40" s="266">
        <f>F27+F35+F39</f>
        <v>834</v>
      </c>
      <c r="G40" s="297">
        <f>F40/E40</f>
        <v>0.6495327102803738</v>
      </c>
    </row>
    <row r="41" ht="9.75" customHeight="1" thickBot="1">
      <c r="E41" s="305"/>
    </row>
    <row r="42" spans="1:7" ht="13.5" thickBot="1">
      <c r="A42" s="217" t="s">
        <v>81</v>
      </c>
      <c r="B42" s="218"/>
      <c r="C42" s="219"/>
      <c r="D42" s="601"/>
      <c r="E42" s="602"/>
      <c r="F42" s="602"/>
      <c r="G42" s="603"/>
    </row>
  </sheetData>
  <sheetProtection/>
  <mergeCells count="7">
    <mergeCell ref="C2:F2"/>
    <mergeCell ref="C3:F3"/>
    <mergeCell ref="G5:G6"/>
    <mergeCell ref="D42:G42"/>
    <mergeCell ref="F5:F6"/>
    <mergeCell ref="C5:C6"/>
    <mergeCell ref="D6:E6"/>
  </mergeCells>
  <printOptions horizontalCentered="1"/>
  <pageMargins left="0.34" right="0.34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37">
      <selection activeCell="H35" sqref="H35"/>
    </sheetView>
  </sheetViews>
  <sheetFormatPr defaultColWidth="9.00390625" defaultRowHeight="12.75"/>
  <cols>
    <col min="1" max="1" width="9.125" style="9" customWidth="1"/>
    <col min="2" max="2" width="8.375" style="1" customWidth="1"/>
    <col min="3" max="3" width="39.375" style="1" customWidth="1"/>
    <col min="4" max="4" width="10.00390625" style="1" customWidth="1"/>
    <col min="5" max="5" width="10.375" style="1" customWidth="1"/>
    <col min="6" max="6" width="11.00390625" style="1" customWidth="1"/>
    <col min="7" max="16384" width="9.375" style="1" customWidth="1"/>
  </cols>
  <sheetData>
    <row r="1" spans="1:7" s="11" customFormat="1" ht="21" customHeight="1" thickBot="1">
      <c r="A1" s="566" t="s">
        <v>326</v>
      </c>
      <c r="B1" s="566"/>
      <c r="C1" s="566"/>
      <c r="D1" s="566"/>
      <c r="E1" s="566"/>
      <c r="F1" s="566"/>
      <c r="G1" s="566"/>
    </row>
    <row r="2" spans="1:7" s="12" customFormat="1" ht="15.75">
      <c r="A2" s="94" t="s">
        <v>44</v>
      </c>
      <c r="B2" s="95"/>
      <c r="C2" s="593" t="s">
        <v>212</v>
      </c>
      <c r="D2" s="594"/>
      <c r="E2" s="594"/>
      <c r="F2" s="595"/>
      <c r="G2" s="96">
        <v>4</v>
      </c>
    </row>
    <row r="3" spans="1:7" s="12" customFormat="1" ht="16.5" thickBot="1">
      <c r="A3" s="97" t="s">
        <v>46</v>
      </c>
      <c r="B3" s="98"/>
      <c r="C3" s="596" t="s">
        <v>177</v>
      </c>
      <c r="D3" s="597"/>
      <c r="E3" s="597"/>
      <c r="F3" s="598"/>
      <c r="G3" s="269" t="s">
        <v>190</v>
      </c>
    </row>
    <row r="4" spans="1:6" s="13" customFormat="1" ht="21" customHeight="1" thickBot="1">
      <c r="A4" s="33"/>
      <c r="B4" s="33"/>
      <c r="C4" s="33"/>
      <c r="D4" s="46"/>
      <c r="E4" s="46"/>
      <c r="F4" s="46" t="s">
        <v>49</v>
      </c>
    </row>
    <row r="5" spans="1:7" ht="39" thickBot="1">
      <c r="A5" s="34" t="s">
        <v>170</v>
      </c>
      <c r="B5" s="35" t="s">
        <v>50</v>
      </c>
      <c r="C5" s="584" t="s">
        <v>171</v>
      </c>
      <c r="D5" s="257" t="s">
        <v>146</v>
      </c>
      <c r="E5" s="35" t="s">
        <v>147</v>
      </c>
      <c r="F5" s="588" t="s">
        <v>142</v>
      </c>
      <c r="G5" s="599" t="s">
        <v>215</v>
      </c>
    </row>
    <row r="6" spans="1:7" ht="13.5" thickBot="1">
      <c r="A6" s="206" t="s">
        <v>51</v>
      </c>
      <c r="B6" s="207"/>
      <c r="C6" s="585"/>
      <c r="D6" s="586" t="s">
        <v>172</v>
      </c>
      <c r="E6" s="587"/>
      <c r="F6" s="589"/>
      <c r="G6" s="600"/>
    </row>
    <row r="7" spans="1:7" s="10" customFormat="1" ht="16.5" thickBot="1">
      <c r="A7" s="53">
        <v>1</v>
      </c>
      <c r="B7" s="52">
        <v>2</v>
      </c>
      <c r="C7" s="52">
        <v>3</v>
      </c>
      <c r="D7" s="258">
        <v>4</v>
      </c>
      <c r="E7" s="258">
        <v>5</v>
      </c>
      <c r="F7" s="258">
        <v>6</v>
      </c>
      <c r="G7" s="293">
        <v>7</v>
      </c>
    </row>
    <row r="8" spans="1:7" s="210" customFormat="1" ht="15.75" customHeight="1" thickBot="1">
      <c r="A8" s="208"/>
      <c r="B8" s="209"/>
      <c r="C8" s="99" t="s">
        <v>52</v>
      </c>
      <c r="D8" s="270"/>
      <c r="E8" s="270"/>
      <c r="F8" s="270"/>
      <c r="G8" s="308"/>
    </row>
    <row r="9" spans="1:7" s="15" customFormat="1" ht="15" customHeight="1" thickBot="1">
      <c r="A9" s="49">
        <v>1</v>
      </c>
      <c r="B9" s="50"/>
      <c r="C9" s="54" t="s">
        <v>53</v>
      </c>
      <c r="D9" s="259">
        <f>SUM(D10:D15)</f>
        <v>0</v>
      </c>
      <c r="E9" s="273">
        <f>SUM(E10:E15)</f>
        <v>0</v>
      </c>
      <c r="F9" s="273">
        <f>SUM(F10:F15)</f>
        <v>1</v>
      </c>
      <c r="G9" s="307"/>
    </row>
    <row r="10" spans="1:7" ht="15" customHeight="1">
      <c r="A10" s="37"/>
      <c r="B10" s="38">
        <v>1</v>
      </c>
      <c r="C10" s="55" t="s">
        <v>54</v>
      </c>
      <c r="D10" s="260"/>
      <c r="E10" s="154"/>
      <c r="F10" s="299"/>
      <c r="G10" s="487"/>
    </row>
    <row r="11" spans="1:7" ht="15" customHeight="1">
      <c r="A11" s="37"/>
      <c r="B11" s="38">
        <v>2</v>
      </c>
      <c r="C11" s="55" t="s">
        <v>55</v>
      </c>
      <c r="D11" s="260"/>
      <c r="E11" s="154"/>
      <c r="F11" s="299"/>
      <c r="G11" s="487"/>
    </row>
    <row r="12" spans="1:7" ht="15" customHeight="1">
      <c r="A12" s="37"/>
      <c r="B12" s="38">
        <v>3</v>
      </c>
      <c r="C12" s="55" t="s">
        <v>82</v>
      </c>
      <c r="D12" s="260"/>
      <c r="E12" s="154"/>
      <c r="F12" s="299"/>
      <c r="G12" s="487"/>
    </row>
    <row r="13" spans="1:7" ht="15" customHeight="1">
      <c r="A13" s="37"/>
      <c r="B13" s="38">
        <v>4</v>
      </c>
      <c r="C13" s="55" t="s">
        <v>173</v>
      </c>
      <c r="D13" s="260"/>
      <c r="E13" s="154"/>
      <c r="F13" s="299"/>
      <c r="G13" s="487"/>
    </row>
    <row r="14" spans="1:7" ht="15" customHeight="1">
      <c r="A14" s="37"/>
      <c r="B14" s="38">
        <v>5</v>
      </c>
      <c r="C14" s="55" t="s">
        <v>140</v>
      </c>
      <c r="D14" s="260"/>
      <c r="E14" s="154"/>
      <c r="F14" s="299"/>
      <c r="G14" s="487"/>
    </row>
    <row r="15" spans="1:7" ht="15" customHeight="1" thickBot="1">
      <c r="A15" s="91"/>
      <c r="B15" s="92">
        <v>6</v>
      </c>
      <c r="C15" s="93" t="s">
        <v>56</v>
      </c>
      <c r="D15" s="264"/>
      <c r="E15" s="155"/>
      <c r="F15" s="300">
        <v>1</v>
      </c>
      <c r="G15" s="486"/>
    </row>
    <row r="16" spans="1:7" ht="15" customHeight="1" thickBot="1">
      <c r="A16" s="249">
        <v>3</v>
      </c>
      <c r="B16" s="253">
        <v>1</v>
      </c>
      <c r="C16" s="251" t="s">
        <v>60</v>
      </c>
      <c r="D16" s="267"/>
      <c r="E16" s="274"/>
      <c r="F16" s="301"/>
      <c r="G16" s="488"/>
    </row>
    <row r="17" spans="1:7" s="15" customFormat="1" ht="15" customHeight="1" thickBot="1">
      <c r="A17" s="49">
        <v>5</v>
      </c>
      <c r="B17" s="50"/>
      <c r="C17" s="54" t="s">
        <v>199</v>
      </c>
      <c r="D17" s="261">
        <f>SUM(D18:D19)</f>
        <v>0</v>
      </c>
      <c r="E17" s="275">
        <f>SUM(E18:E19)</f>
        <v>1630</v>
      </c>
      <c r="F17" s="275">
        <f>SUM(F18:F19)</f>
        <v>1685</v>
      </c>
      <c r="G17" s="307">
        <f>F17/E17</f>
        <v>1.0337423312883436</v>
      </c>
    </row>
    <row r="18" spans="1:7" ht="15" customHeight="1">
      <c r="A18" s="37"/>
      <c r="B18" s="38">
        <v>1</v>
      </c>
      <c r="C18" s="55" t="s">
        <v>202</v>
      </c>
      <c r="D18" s="260"/>
      <c r="E18" s="154">
        <v>1630</v>
      </c>
      <c r="F18" s="299">
        <v>1685</v>
      </c>
      <c r="G18" s="487">
        <f>F18/E18</f>
        <v>1.0337423312883436</v>
      </c>
    </row>
    <row r="19" spans="1:7" ht="15" customHeight="1" thickBot="1">
      <c r="A19" s="91"/>
      <c r="B19" s="92">
        <v>2</v>
      </c>
      <c r="C19" s="93" t="s">
        <v>203</v>
      </c>
      <c r="D19" s="264"/>
      <c r="E19" s="155"/>
      <c r="F19" s="300"/>
      <c r="G19" s="486"/>
    </row>
    <row r="20" spans="1:7" ht="15" customHeight="1" thickBot="1">
      <c r="A20" s="49">
        <v>7</v>
      </c>
      <c r="B20" s="51"/>
      <c r="C20" s="54" t="s">
        <v>70</v>
      </c>
      <c r="D20" s="259">
        <f>D21+D22</f>
        <v>0</v>
      </c>
      <c r="E20" s="259">
        <f>E21+E22</f>
        <v>0</v>
      </c>
      <c r="F20" s="259">
        <v>64</v>
      </c>
      <c r="G20" s="489"/>
    </row>
    <row r="21" spans="1:7" ht="15" customHeight="1" thickBot="1">
      <c r="A21" s="211"/>
      <c r="B21" s="212">
        <v>1</v>
      </c>
      <c r="C21" s="213" t="s">
        <v>116</v>
      </c>
      <c r="D21" s="272"/>
      <c r="E21" s="276"/>
      <c r="F21" s="303">
        <v>64</v>
      </c>
      <c r="G21" s="486"/>
    </row>
    <row r="22" spans="1:7" ht="15" customHeight="1" thickBot="1">
      <c r="A22" s="211"/>
      <c r="B22" s="212">
        <v>2</v>
      </c>
      <c r="C22" s="213" t="s">
        <v>322</v>
      </c>
      <c r="D22" s="272"/>
      <c r="E22" s="276"/>
      <c r="F22" s="303" t="s">
        <v>323</v>
      </c>
      <c r="G22" s="488"/>
    </row>
    <row r="23" spans="1:7" s="15" customFormat="1" ht="15" customHeight="1" thickBot="1">
      <c r="A23" s="249">
        <v>8</v>
      </c>
      <c r="B23" s="250">
        <v>1</v>
      </c>
      <c r="C23" s="251" t="s">
        <v>83</v>
      </c>
      <c r="D23" s="267">
        <v>32752</v>
      </c>
      <c r="E23" s="274">
        <v>34881</v>
      </c>
      <c r="F23" s="301">
        <v>33470</v>
      </c>
      <c r="G23" s="309">
        <f>F23/E23</f>
        <v>0.9595481780912245</v>
      </c>
    </row>
    <row r="24" spans="1:7" s="2" customFormat="1" ht="15" customHeight="1" thickBot="1">
      <c r="A24" s="241"/>
      <c r="B24" s="242"/>
      <c r="C24" s="62" t="s">
        <v>35</v>
      </c>
      <c r="D24" s="266">
        <f>D9+D16+D17+D20+D23</f>
        <v>32752</v>
      </c>
      <c r="E24" s="114">
        <f>E9+E16+E17+E20+E23</f>
        <v>36511</v>
      </c>
      <c r="F24" s="114">
        <f>F9+F16+F17+F20+F23</f>
        <v>35220</v>
      </c>
      <c r="G24" s="297">
        <f>F24/E24</f>
        <v>0.9646407931856152</v>
      </c>
    </row>
    <row r="25" spans="1:7" s="2" customFormat="1" ht="9.75" customHeight="1" thickBot="1">
      <c r="A25" s="214"/>
      <c r="B25" s="215"/>
      <c r="C25" s="216"/>
      <c r="D25" s="271"/>
      <c r="E25" s="271"/>
      <c r="F25" s="271"/>
      <c r="G25" s="336"/>
    </row>
    <row r="26" spans="1:7" s="210" customFormat="1" ht="15" customHeight="1" thickBot="1">
      <c r="A26" s="208"/>
      <c r="B26" s="209"/>
      <c r="C26" s="99" t="s">
        <v>71</v>
      </c>
      <c r="D26" s="270"/>
      <c r="E26" s="270"/>
      <c r="F26" s="270"/>
      <c r="G26" s="337"/>
    </row>
    <row r="27" spans="1:7" s="15" customFormat="1" ht="15" customHeight="1" thickBot="1">
      <c r="A27" s="49">
        <v>9</v>
      </c>
      <c r="B27" s="50"/>
      <c r="C27" s="54" t="s">
        <v>72</v>
      </c>
      <c r="D27" s="261">
        <f>SUM(D28:D34)</f>
        <v>32622</v>
      </c>
      <c r="E27" s="275">
        <f>SUM(E28:E34)</f>
        <v>35497</v>
      </c>
      <c r="F27" s="275">
        <f>SUM(F28:F34)</f>
        <v>35257</v>
      </c>
      <c r="G27" s="306">
        <f>F27/E27</f>
        <v>0.9932388652562189</v>
      </c>
    </row>
    <row r="28" spans="1:7" ht="15" customHeight="1">
      <c r="A28" s="37"/>
      <c r="B28" s="38">
        <v>1</v>
      </c>
      <c r="C28" s="56" t="s">
        <v>90</v>
      </c>
      <c r="D28" s="260">
        <v>24651</v>
      </c>
      <c r="E28" s="154">
        <v>26609</v>
      </c>
      <c r="F28" s="299">
        <v>26939</v>
      </c>
      <c r="G28" s="310">
        <f>F28/E28</f>
        <v>1.0124018189334436</v>
      </c>
    </row>
    <row r="29" spans="1:7" ht="15" customHeight="1">
      <c r="A29" s="37"/>
      <c r="B29" s="38">
        <v>2</v>
      </c>
      <c r="C29" s="55" t="s">
        <v>39</v>
      </c>
      <c r="D29" s="260">
        <v>5577</v>
      </c>
      <c r="E29" s="154">
        <v>6210</v>
      </c>
      <c r="F29" s="299">
        <v>6215</v>
      </c>
      <c r="G29" s="310">
        <f>F29/E29</f>
        <v>1.000805152979066</v>
      </c>
    </row>
    <row r="30" spans="1:7" ht="15" customHeight="1">
      <c r="A30" s="91"/>
      <c r="B30" s="92">
        <v>3</v>
      </c>
      <c r="C30" s="93" t="s">
        <v>204</v>
      </c>
      <c r="D30" s="264">
        <v>1450</v>
      </c>
      <c r="E30" s="155">
        <v>1855</v>
      </c>
      <c r="F30" s="300">
        <v>1542</v>
      </c>
      <c r="G30" s="310">
        <f>F30/E30</f>
        <v>0.831266846361186</v>
      </c>
    </row>
    <row r="31" spans="1:7" s="15" customFormat="1" ht="15" customHeight="1">
      <c r="A31" s="37"/>
      <c r="B31" s="38">
        <v>4</v>
      </c>
      <c r="C31" s="55" t="s">
        <v>133</v>
      </c>
      <c r="D31" s="260">
        <v>944</v>
      </c>
      <c r="E31" s="154">
        <v>823</v>
      </c>
      <c r="F31" s="299">
        <v>561</v>
      </c>
      <c r="G31" s="310">
        <f>F31/E31</f>
        <v>0.6816524908869988</v>
      </c>
    </row>
    <row r="32" spans="1:7" s="15" customFormat="1" ht="15" customHeight="1">
      <c r="A32" s="41"/>
      <c r="B32" s="42">
        <v>5</v>
      </c>
      <c r="C32" s="55" t="s">
        <v>205</v>
      </c>
      <c r="D32" s="265"/>
      <c r="E32" s="277"/>
      <c r="F32" s="304"/>
      <c r="G32" s="310"/>
    </row>
    <row r="33" spans="1:7" ht="15" customHeight="1">
      <c r="A33" s="41"/>
      <c r="B33" s="42">
        <v>6</v>
      </c>
      <c r="C33" s="64" t="s">
        <v>75</v>
      </c>
      <c r="D33" s="265"/>
      <c r="E33" s="277"/>
      <c r="F33" s="304"/>
      <c r="G33" s="310"/>
    </row>
    <row r="34" spans="1:7" ht="15" customHeight="1" thickBot="1">
      <c r="A34" s="37"/>
      <c r="B34" s="38">
        <v>7</v>
      </c>
      <c r="C34" s="55" t="s">
        <v>41</v>
      </c>
      <c r="D34" s="260"/>
      <c r="E34" s="154"/>
      <c r="F34" s="299"/>
      <c r="G34" s="311"/>
    </row>
    <row r="35" spans="1:7" s="15" customFormat="1" ht="15" customHeight="1" thickBot="1">
      <c r="A35" s="49">
        <v>10</v>
      </c>
      <c r="B35" s="50"/>
      <c r="C35" s="54" t="s">
        <v>76</v>
      </c>
      <c r="D35" s="261">
        <f>SUM(D36:D38)</f>
        <v>0</v>
      </c>
      <c r="E35" s="275">
        <f>SUM(E36:E38)</f>
        <v>0</v>
      </c>
      <c r="F35" s="275">
        <f>SUM(F36:F38)</f>
        <v>0</v>
      </c>
      <c r="G35" s="322"/>
    </row>
    <row r="36" spans="1:7" ht="15" customHeight="1">
      <c r="A36" s="37"/>
      <c r="B36" s="38">
        <v>1</v>
      </c>
      <c r="C36" s="55" t="s">
        <v>126</v>
      </c>
      <c r="D36" s="260"/>
      <c r="E36" s="154"/>
      <c r="F36" s="299"/>
      <c r="G36" s="310"/>
    </row>
    <row r="37" spans="1:7" ht="15" customHeight="1">
      <c r="A37" s="37"/>
      <c r="B37" s="38">
        <v>2</v>
      </c>
      <c r="C37" s="55" t="s">
        <v>139</v>
      </c>
      <c r="D37" s="260"/>
      <c r="E37" s="154"/>
      <c r="F37" s="299"/>
      <c r="G37" s="310"/>
    </row>
    <row r="38" spans="1:7" ht="15" customHeight="1" thickBot="1">
      <c r="A38" s="91"/>
      <c r="B38" s="92">
        <v>3</v>
      </c>
      <c r="C38" s="93" t="s">
        <v>78</v>
      </c>
      <c r="D38" s="264"/>
      <c r="E38" s="155"/>
      <c r="F38" s="300"/>
      <c r="G38" s="311"/>
    </row>
    <row r="39" spans="1:7" ht="15" customHeight="1" thickBot="1">
      <c r="A39" s="550">
        <v>11</v>
      </c>
      <c r="B39" s="551"/>
      <c r="C39" s="552" t="s">
        <v>42</v>
      </c>
      <c r="D39" s="549">
        <v>130</v>
      </c>
      <c r="E39" s="549">
        <v>1014</v>
      </c>
      <c r="F39" s="549"/>
      <c r="G39" s="553"/>
    </row>
    <row r="40" spans="1:7" ht="15" customHeight="1" thickBot="1">
      <c r="A40" s="533">
        <v>12</v>
      </c>
      <c r="B40" s="534"/>
      <c r="C40" s="535" t="s">
        <v>324</v>
      </c>
      <c r="D40" s="536"/>
      <c r="E40" s="536"/>
      <c r="F40" s="549">
        <v>-132</v>
      </c>
      <c r="G40" s="322"/>
    </row>
    <row r="41" spans="1:7" ht="15" customHeight="1" thickBot="1">
      <c r="A41" s="241"/>
      <c r="B41" s="242"/>
      <c r="C41" s="62" t="s">
        <v>80</v>
      </c>
      <c r="D41" s="266">
        <f>D27+D35+D39+D40</f>
        <v>32752</v>
      </c>
      <c r="E41" s="266">
        <f>E27+E35+E39+E40</f>
        <v>36511</v>
      </c>
      <c r="F41" s="266">
        <f>F27+F35+F39+F40</f>
        <v>35125</v>
      </c>
      <c r="G41" s="297">
        <f>F41/E41</f>
        <v>0.9620388376105831</v>
      </c>
    </row>
    <row r="42" ht="9.75" customHeight="1" thickBot="1">
      <c r="E42" s="305"/>
    </row>
    <row r="43" spans="1:7" ht="13.5" thickBot="1">
      <c r="A43" s="217" t="s">
        <v>213</v>
      </c>
      <c r="B43" s="218"/>
      <c r="C43" s="219"/>
      <c r="D43" s="601">
        <v>11</v>
      </c>
      <c r="E43" s="602"/>
      <c r="F43" s="602"/>
      <c r="G43" s="603"/>
    </row>
    <row r="44" spans="1:7" ht="13.5" thickBot="1">
      <c r="A44" s="217" t="s">
        <v>214</v>
      </c>
      <c r="B44" s="218"/>
      <c r="C44" s="219"/>
      <c r="D44" s="601">
        <v>11</v>
      </c>
      <c r="E44" s="602"/>
      <c r="F44" s="602"/>
      <c r="G44" s="603"/>
    </row>
  </sheetData>
  <sheetProtection/>
  <mergeCells count="9">
    <mergeCell ref="A1:G1"/>
    <mergeCell ref="D44:G44"/>
    <mergeCell ref="G5:G6"/>
    <mergeCell ref="C2:F2"/>
    <mergeCell ref="C3:F3"/>
    <mergeCell ref="D43:G43"/>
    <mergeCell ref="D6:E6"/>
    <mergeCell ref="F5:F6"/>
    <mergeCell ref="C5:C6"/>
  </mergeCells>
  <printOptions horizontalCentered="1"/>
  <pageMargins left="0.35433070866141736" right="0.35433070866141736" top="0.31496062992125984" bottom="0.07874015748031496" header="0.5905511811023623" footer="0.6299212598425197"/>
  <pageSetup horizontalDpi="600" verticalDpi="600" orientation="portrait" paperSize="9" scale="108" r:id="rId1"/>
  <headerFooter alignWithMargins="0">
    <oddFooter>&amp;C1
</oddFooter>
  </headerFooter>
  <rowBreaks count="1" manualBreakCount="1">
    <brk id="20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="83" zoomScaleNormal="83" zoomScalePageLayoutView="0" workbookViewId="0" topLeftCell="A4">
      <selection activeCell="G9" sqref="G9"/>
    </sheetView>
  </sheetViews>
  <sheetFormatPr defaultColWidth="9.00390625" defaultRowHeight="12.75"/>
  <cols>
    <col min="1" max="1" width="27.125" style="5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39.75" customHeight="1">
      <c r="A1" s="17" t="s">
        <v>86</v>
      </c>
      <c r="B1" s="16"/>
      <c r="C1" s="16"/>
      <c r="D1" s="16"/>
      <c r="E1" s="16"/>
      <c r="F1" s="16"/>
      <c r="G1" s="16"/>
      <c r="H1" s="16"/>
    </row>
    <row r="2" ht="14.25" thickBot="1">
      <c r="H2" s="45" t="s">
        <v>87</v>
      </c>
    </row>
    <row r="3" spans="1:8" ht="24" customHeight="1" thickBot="1">
      <c r="A3" s="100" t="s">
        <v>52</v>
      </c>
      <c r="B3" s="101"/>
      <c r="C3" s="101"/>
      <c r="D3" s="101"/>
      <c r="E3" s="100" t="s">
        <v>71</v>
      </c>
      <c r="F3" s="101"/>
      <c r="G3" s="101"/>
      <c r="H3" s="102"/>
    </row>
    <row r="4" spans="1:8" s="7" customFormat="1" ht="35.25" customHeight="1" thickBot="1">
      <c r="A4" s="18" t="s">
        <v>88</v>
      </c>
      <c r="B4" s="6" t="s">
        <v>450</v>
      </c>
      <c r="C4" s="6" t="s">
        <v>451</v>
      </c>
      <c r="D4" s="243" t="s">
        <v>215</v>
      </c>
      <c r="E4" s="18" t="s">
        <v>88</v>
      </c>
      <c r="F4" s="6" t="s">
        <v>450</v>
      </c>
      <c r="G4" s="243" t="s">
        <v>451</v>
      </c>
      <c r="H4" s="243" t="s">
        <v>215</v>
      </c>
    </row>
    <row r="5" spans="1:8" ht="18" customHeight="1">
      <c r="A5" s="220" t="s">
        <v>89</v>
      </c>
      <c r="B5" s="103">
        <v>26460</v>
      </c>
      <c r="C5" s="312">
        <v>33422</v>
      </c>
      <c r="D5" s="313">
        <f>C5/B5</f>
        <v>1.263114134542706</v>
      </c>
      <c r="E5" s="118" t="s">
        <v>90</v>
      </c>
      <c r="F5" s="103">
        <v>26802</v>
      </c>
      <c r="G5" s="312">
        <v>28776</v>
      </c>
      <c r="H5" s="316">
        <f aca="true" t="shared" si="0" ref="H5:H10">G5/F5</f>
        <v>1.0736512200582047</v>
      </c>
    </row>
    <row r="6" spans="1:8" ht="23.25" customHeight="1">
      <c r="A6" s="222" t="s">
        <v>151</v>
      </c>
      <c r="B6" s="105">
        <v>12500</v>
      </c>
      <c r="C6" s="314">
        <v>15438</v>
      </c>
      <c r="D6" s="313">
        <f>C6/B6</f>
        <v>1.23504</v>
      </c>
      <c r="E6" s="104" t="s">
        <v>91</v>
      </c>
      <c r="F6" s="105">
        <v>6177</v>
      </c>
      <c r="G6" s="314">
        <v>6613</v>
      </c>
      <c r="H6" s="316">
        <f t="shared" si="0"/>
        <v>1.0705844260968107</v>
      </c>
    </row>
    <row r="7" spans="1:8" ht="18" customHeight="1">
      <c r="A7" s="539" t="s">
        <v>289</v>
      </c>
      <c r="B7" s="514"/>
      <c r="C7" s="514"/>
      <c r="D7" s="496"/>
      <c r="E7" s="104" t="s">
        <v>92</v>
      </c>
      <c r="F7" s="105">
        <v>42068</v>
      </c>
      <c r="G7" s="314">
        <v>44674</v>
      </c>
      <c r="H7" s="316">
        <f t="shared" si="0"/>
        <v>1.0619473233811925</v>
      </c>
    </row>
    <row r="8" spans="1:8" ht="18" customHeight="1">
      <c r="A8" s="220" t="s">
        <v>131</v>
      </c>
      <c r="B8" s="103">
        <v>74278</v>
      </c>
      <c r="C8" s="532">
        <v>76656</v>
      </c>
      <c r="D8" s="313">
        <f aca="true" t="shared" si="1" ref="D8:D14">C8/B8</f>
        <v>1.0320148630819355</v>
      </c>
      <c r="E8" s="107" t="s">
        <v>133</v>
      </c>
      <c r="F8" s="105">
        <v>2148</v>
      </c>
      <c r="G8" s="314">
        <v>2935</v>
      </c>
      <c r="H8" s="316">
        <f t="shared" si="0"/>
        <v>1.3663873370577282</v>
      </c>
    </row>
    <row r="9" spans="1:8" ht="18" customHeight="1">
      <c r="A9" s="222" t="s">
        <v>199</v>
      </c>
      <c r="B9" s="105">
        <v>15436</v>
      </c>
      <c r="C9" s="314">
        <v>20110</v>
      </c>
      <c r="D9" s="313">
        <f t="shared" si="1"/>
        <v>1.3027986525006479</v>
      </c>
      <c r="E9" s="104" t="s">
        <v>201</v>
      </c>
      <c r="F9" s="105">
        <v>19396</v>
      </c>
      <c r="G9" s="314">
        <v>24253</v>
      </c>
      <c r="H9" s="316">
        <f t="shared" si="0"/>
        <v>1.2504124561765313</v>
      </c>
    </row>
    <row r="10" spans="1:8" ht="18" customHeight="1">
      <c r="A10" s="222" t="s">
        <v>69</v>
      </c>
      <c r="B10" s="105">
        <v>6415</v>
      </c>
      <c r="C10" s="314">
        <v>1932</v>
      </c>
      <c r="D10" s="313">
        <f t="shared" si="1"/>
        <v>0.30116913484021823</v>
      </c>
      <c r="E10" s="104" t="s">
        <v>93</v>
      </c>
      <c r="F10" s="105">
        <v>4955</v>
      </c>
      <c r="G10" s="314">
        <v>5733</v>
      </c>
      <c r="H10" s="316">
        <f t="shared" si="0"/>
        <v>1.1570131180625631</v>
      </c>
    </row>
    <row r="11" spans="1:8" ht="26.25" customHeight="1">
      <c r="A11" s="222" t="s">
        <v>114</v>
      </c>
      <c r="B11" s="105">
        <v>2718</v>
      </c>
      <c r="C11" s="314">
        <v>150</v>
      </c>
      <c r="D11" s="313">
        <f t="shared" si="1"/>
        <v>0.05518763796909492</v>
      </c>
      <c r="E11" s="104" t="s">
        <v>41</v>
      </c>
      <c r="F11" s="105"/>
      <c r="G11" s="314"/>
      <c r="H11" s="316"/>
    </row>
    <row r="12" spans="1:8" ht="18" customHeight="1">
      <c r="A12" s="222" t="s">
        <v>178</v>
      </c>
      <c r="B12" s="105"/>
      <c r="C12" s="314">
        <v>14108</v>
      </c>
      <c r="D12" s="313" t="e">
        <f t="shared" si="1"/>
        <v>#DIV/0!</v>
      </c>
      <c r="E12" s="104" t="s">
        <v>94</v>
      </c>
      <c r="F12" s="105">
        <v>200</v>
      </c>
      <c r="G12" s="314"/>
      <c r="H12" s="316">
        <f>G12/F12</f>
        <v>0</v>
      </c>
    </row>
    <row r="13" spans="1:8" ht="24" customHeight="1">
      <c r="A13" s="108" t="s">
        <v>290</v>
      </c>
      <c r="B13" s="105"/>
      <c r="C13" s="315">
        <v>-3731</v>
      </c>
      <c r="D13" s="313" t="e">
        <f t="shared" si="1"/>
        <v>#DIV/0!</v>
      </c>
      <c r="E13" s="104" t="s">
        <v>117</v>
      </c>
      <c r="F13" s="105">
        <v>32752</v>
      </c>
      <c r="G13" s="314">
        <v>33470</v>
      </c>
      <c r="H13" s="316">
        <f>G13/F13</f>
        <v>1.021922325354177</v>
      </c>
    </row>
    <row r="14" spans="1:8" ht="18" customHeight="1">
      <c r="A14" s="108" t="s">
        <v>452</v>
      </c>
      <c r="B14" s="105"/>
      <c r="C14" s="105">
        <v>2763</v>
      </c>
      <c r="D14" s="109" t="e">
        <f t="shared" si="1"/>
        <v>#DIV/0!</v>
      </c>
      <c r="E14" s="108" t="s">
        <v>294</v>
      </c>
      <c r="F14" s="105"/>
      <c r="G14" s="315">
        <v>-1757</v>
      </c>
      <c r="H14" s="316"/>
    </row>
    <row r="15" spans="1:8" ht="18" customHeight="1">
      <c r="A15" s="108"/>
      <c r="B15" s="105"/>
      <c r="C15" s="105"/>
      <c r="D15" s="109"/>
      <c r="E15" s="112" t="s">
        <v>295</v>
      </c>
      <c r="F15" s="105">
        <v>2694</v>
      </c>
      <c r="G15" s="105">
        <v>199</v>
      </c>
      <c r="H15" s="106"/>
    </row>
    <row r="16" spans="1:8" ht="18" customHeight="1">
      <c r="A16" s="108"/>
      <c r="B16" s="105"/>
      <c r="C16" s="105"/>
      <c r="D16" s="109"/>
      <c r="E16" s="108" t="s">
        <v>453</v>
      </c>
      <c r="F16" s="105"/>
      <c r="G16" s="105">
        <v>108</v>
      </c>
      <c r="H16" s="106"/>
    </row>
    <row r="17" spans="1:8" ht="18" customHeight="1">
      <c r="A17" s="108"/>
      <c r="B17" s="105"/>
      <c r="C17" s="105"/>
      <c r="D17" s="109"/>
      <c r="E17" s="108"/>
      <c r="F17" s="105"/>
      <c r="G17" s="105"/>
      <c r="H17" s="106"/>
    </row>
    <row r="18" spans="1:8" ht="18" customHeight="1">
      <c r="A18" s="108"/>
      <c r="B18" s="105"/>
      <c r="C18" s="105"/>
      <c r="D18" s="109"/>
      <c r="E18" s="108"/>
      <c r="F18" s="105"/>
      <c r="G18" s="105"/>
      <c r="H18" s="106"/>
    </row>
    <row r="19" spans="1:8" ht="18" customHeight="1">
      <c r="A19" s="108"/>
      <c r="B19" s="105"/>
      <c r="C19" s="105"/>
      <c r="D19" s="109"/>
      <c r="E19" s="108"/>
      <c r="F19" s="105"/>
      <c r="G19" s="105"/>
      <c r="H19" s="106"/>
    </row>
    <row r="20" spans="1:8" ht="18" customHeight="1" thickBot="1">
      <c r="A20" s="223"/>
      <c r="B20" s="110"/>
      <c r="C20" s="110"/>
      <c r="D20" s="224"/>
      <c r="E20" s="119"/>
      <c r="F20" s="110"/>
      <c r="G20" s="110"/>
      <c r="H20" s="111"/>
    </row>
    <row r="21" spans="1:8" ht="18" customHeight="1" thickBot="1">
      <c r="A21" s="113" t="s">
        <v>95</v>
      </c>
      <c r="B21" s="114">
        <f>SUM(B5:B20)</f>
        <v>137807</v>
      </c>
      <c r="C21" s="114">
        <f>SUM(C5:C20)</f>
        <v>160848</v>
      </c>
      <c r="D21" s="494">
        <f>C21/B21</f>
        <v>1.1671976024439978</v>
      </c>
      <c r="E21" s="113" t="s">
        <v>95</v>
      </c>
      <c r="F21" s="114">
        <f>SUM(F5:F20)</f>
        <v>137192</v>
      </c>
      <c r="G21" s="114">
        <f>SUM(G5:G20)</f>
        <v>145004</v>
      </c>
      <c r="H21" s="495">
        <f>G21/F21</f>
        <v>1.0569420957490232</v>
      </c>
    </row>
    <row r="22" spans="1:8" ht="18" customHeight="1" thickBot="1">
      <c r="A22" s="115" t="s">
        <v>96</v>
      </c>
      <c r="B22" s="116" t="str">
        <f>IF(((F21-B21)&gt;0),F21-B21,"----")</f>
        <v>----</v>
      </c>
      <c r="C22" s="116" t="str">
        <f>IF(((G21-C21)&gt;0),G21-C21,"----")</f>
        <v>----</v>
      </c>
      <c r="D22" s="116" t="str">
        <f>IF(((H21-D21)&gt;0),H21-D21,"----")</f>
        <v>----</v>
      </c>
      <c r="E22" s="115" t="s">
        <v>97</v>
      </c>
      <c r="F22" s="538">
        <f>IF(((B21-F21)&gt;0),B21-F21,"----")</f>
        <v>615</v>
      </c>
      <c r="G22" s="538">
        <f>IF(((C21-G21)&gt;0),C21-G21,"----")</f>
        <v>15844</v>
      </c>
      <c r="H22" s="117">
        <f>IF(((D21-H21)&gt;0),D21-H21,"----")</f>
        <v>0.11025550669497464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4/a.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="85" zoomScaleNormal="85" zoomScalePageLayoutView="0" workbookViewId="0" topLeftCell="A4">
      <selection activeCell="E15" sqref="E15"/>
    </sheetView>
  </sheetViews>
  <sheetFormatPr defaultColWidth="9.00390625" defaultRowHeight="12.75"/>
  <cols>
    <col min="1" max="1" width="28.875" style="5" customWidth="1"/>
    <col min="2" max="4" width="12.875" style="3" customWidth="1"/>
    <col min="5" max="5" width="28.50390625" style="3" customWidth="1"/>
    <col min="6" max="8" width="12.875" style="3" customWidth="1"/>
    <col min="9" max="16384" width="9.375" style="3" customWidth="1"/>
  </cols>
  <sheetData>
    <row r="1" spans="1:8" ht="47.25" customHeight="1">
      <c r="A1" s="17" t="s">
        <v>98</v>
      </c>
      <c r="B1" s="16"/>
      <c r="C1" s="16"/>
      <c r="D1" s="16"/>
      <c r="E1" s="16"/>
      <c r="F1" s="16"/>
      <c r="G1" s="16"/>
      <c r="H1" s="16"/>
    </row>
    <row r="2" ht="14.25" thickBot="1">
      <c r="H2" s="45" t="s">
        <v>87</v>
      </c>
    </row>
    <row r="3" spans="1:8" ht="24" customHeight="1" thickBot="1">
      <c r="A3" s="100" t="s">
        <v>52</v>
      </c>
      <c r="B3" s="101"/>
      <c r="C3" s="101"/>
      <c r="D3" s="101"/>
      <c r="E3" s="100" t="s">
        <v>71</v>
      </c>
      <c r="F3" s="101"/>
      <c r="G3" s="101"/>
      <c r="H3" s="102"/>
    </row>
    <row r="4" spans="1:8" s="7" customFormat="1" ht="35.25" customHeight="1" thickBot="1">
      <c r="A4" s="18" t="s">
        <v>88</v>
      </c>
      <c r="B4" s="6" t="s">
        <v>450</v>
      </c>
      <c r="C4" s="317" t="s">
        <v>451</v>
      </c>
      <c r="D4" s="243" t="s">
        <v>215</v>
      </c>
      <c r="E4" s="18" t="s">
        <v>88</v>
      </c>
      <c r="F4" s="6" t="s">
        <v>450</v>
      </c>
      <c r="G4" s="317" t="s">
        <v>451</v>
      </c>
      <c r="H4" s="243" t="s">
        <v>215</v>
      </c>
    </row>
    <row r="5" spans="1:8" ht="29.25" customHeight="1">
      <c r="A5" s="225" t="s">
        <v>112</v>
      </c>
      <c r="B5" s="103"/>
      <c r="C5" s="221"/>
      <c r="D5" s="487"/>
      <c r="E5" s="220" t="s">
        <v>126</v>
      </c>
      <c r="F5" s="103">
        <v>8448</v>
      </c>
      <c r="G5" s="221">
        <v>11424</v>
      </c>
      <c r="H5" s="487">
        <f>G5/F5</f>
        <v>1.3522727272727273</v>
      </c>
    </row>
    <row r="6" spans="1:8" ht="27.75" customHeight="1">
      <c r="A6" s="222" t="s">
        <v>109</v>
      </c>
      <c r="B6" s="105">
        <v>6600</v>
      </c>
      <c r="C6" s="109">
        <v>6537</v>
      </c>
      <c r="D6" s="487">
        <f>C6/B6</f>
        <v>0.9904545454545455</v>
      </c>
      <c r="E6" s="222" t="s">
        <v>179</v>
      </c>
      <c r="F6" s="105">
        <v>5225</v>
      </c>
      <c r="G6" s="109">
        <v>11971</v>
      </c>
      <c r="H6" s="487">
        <f>G6/F6</f>
        <v>2.2911004784688993</v>
      </c>
    </row>
    <row r="7" spans="1:8" ht="27.75" customHeight="1">
      <c r="A7" s="222" t="s">
        <v>113</v>
      </c>
      <c r="B7" s="105">
        <v>4</v>
      </c>
      <c r="C7" s="109">
        <v>4</v>
      </c>
      <c r="D7" s="487">
        <f>C7/B7</f>
        <v>1</v>
      </c>
      <c r="E7" s="222" t="s">
        <v>296</v>
      </c>
      <c r="F7" s="105"/>
      <c r="G7" s="109">
        <v>1377</v>
      </c>
      <c r="H7" s="487"/>
    </row>
    <row r="8" spans="1:8" ht="21" customHeight="1">
      <c r="A8" s="222" t="s">
        <v>180</v>
      </c>
      <c r="B8" s="105"/>
      <c r="C8" s="109"/>
      <c r="D8" s="487"/>
      <c r="E8" s="222" t="s">
        <v>127</v>
      </c>
      <c r="F8" s="105"/>
      <c r="G8" s="109"/>
      <c r="H8" s="487"/>
    </row>
    <row r="9" spans="1:8" ht="21" customHeight="1">
      <c r="A9" s="222" t="s">
        <v>68</v>
      </c>
      <c r="B9" s="105"/>
      <c r="C9" s="109"/>
      <c r="D9" s="487"/>
      <c r="E9" s="222" t="s">
        <v>99</v>
      </c>
      <c r="F9" s="105">
        <v>23071</v>
      </c>
      <c r="G9" s="109"/>
      <c r="H9" s="487">
        <f>G9/F9</f>
        <v>0</v>
      </c>
    </row>
    <row r="10" spans="1:8" ht="26.25" customHeight="1">
      <c r="A10" s="244" t="s">
        <v>219</v>
      </c>
      <c r="B10" s="105">
        <v>1554</v>
      </c>
      <c r="C10" s="109">
        <v>1750</v>
      </c>
      <c r="D10" s="487">
        <f>C10/B10</f>
        <v>1.1261261261261262</v>
      </c>
      <c r="E10" s="222" t="s">
        <v>168</v>
      </c>
      <c r="F10" s="105">
        <v>2000</v>
      </c>
      <c r="G10" s="109">
        <v>1393</v>
      </c>
      <c r="H10" s="487">
        <f>G10/F10</f>
        <v>0.6965</v>
      </c>
    </row>
    <row r="11" spans="1:8" ht="27.75" customHeight="1">
      <c r="A11" s="222" t="s">
        <v>181</v>
      </c>
      <c r="B11" s="105"/>
      <c r="C11" s="109"/>
      <c r="D11" s="487"/>
      <c r="E11" s="222" t="s">
        <v>182</v>
      </c>
      <c r="F11" s="105"/>
      <c r="G11" s="109"/>
      <c r="H11" s="487"/>
    </row>
    <row r="12" spans="1:8" ht="27.75" customHeight="1">
      <c r="A12" s="222" t="s">
        <v>297</v>
      </c>
      <c r="B12" s="105">
        <v>15136</v>
      </c>
      <c r="C12" s="109">
        <v>4652</v>
      </c>
      <c r="D12" s="487">
        <f>C12/B12</f>
        <v>0.3073467230443975</v>
      </c>
      <c r="E12" s="108" t="s">
        <v>206</v>
      </c>
      <c r="F12" s="105">
        <v>3572</v>
      </c>
      <c r="G12" s="109">
        <v>3572</v>
      </c>
      <c r="H12" s="487">
        <f>G12/F12</f>
        <v>1</v>
      </c>
    </row>
    <row r="13" spans="1:8" ht="21" customHeight="1">
      <c r="A13" s="222" t="s">
        <v>207</v>
      </c>
      <c r="B13" s="105"/>
      <c r="C13" s="109"/>
      <c r="D13" s="487"/>
      <c r="E13" s="108" t="s">
        <v>321</v>
      </c>
      <c r="F13" s="105"/>
      <c r="G13" s="109"/>
      <c r="H13" s="496"/>
    </row>
    <row r="14" spans="1:8" ht="21" customHeight="1">
      <c r="A14" s="222" t="s">
        <v>114</v>
      </c>
      <c r="B14" s="105">
        <v>18407</v>
      </c>
      <c r="C14" s="109"/>
      <c r="D14" s="487"/>
      <c r="E14" s="108"/>
      <c r="F14" s="105"/>
      <c r="G14" s="109"/>
      <c r="H14" s="496"/>
    </row>
    <row r="15" spans="1:8" ht="21" customHeight="1">
      <c r="A15" s="222" t="s">
        <v>178</v>
      </c>
      <c r="B15" s="105"/>
      <c r="C15" s="109"/>
      <c r="D15" s="487"/>
      <c r="E15" s="108"/>
      <c r="F15" s="105"/>
      <c r="G15" s="109"/>
      <c r="H15" s="496"/>
    </row>
    <row r="16" spans="1:8" ht="21" customHeight="1" thickBot="1">
      <c r="A16" s="108"/>
      <c r="B16" s="105"/>
      <c r="C16" s="109"/>
      <c r="D16" s="487"/>
      <c r="E16" s="108"/>
      <c r="F16" s="105"/>
      <c r="G16" s="109"/>
      <c r="H16" s="497"/>
    </row>
    <row r="17" spans="1:8" ht="24" customHeight="1" thickBot="1">
      <c r="A17" s="113" t="s">
        <v>95</v>
      </c>
      <c r="B17" s="114">
        <f>SUM(B5:B16)</f>
        <v>41701</v>
      </c>
      <c r="C17" s="266">
        <f>SUM(C5:C16)</f>
        <v>12943</v>
      </c>
      <c r="D17" s="498">
        <f>C17/B17</f>
        <v>0.3103762499700247</v>
      </c>
      <c r="E17" s="113" t="s">
        <v>95</v>
      </c>
      <c r="F17" s="114">
        <f>SUM(F5:F16)</f>
        <v>42316</v>
      </c>
      <c r="G17" s="266">
        <f>SUM(G5:G16)</f>
        <v>29737</v>
      </c>
      <c r="H17" s="498">
        <f>G17/F17</f>
        <v>0.7027365535494848</v>
      </c>
    </row>
    <row r="18" spans="1:8" ht="23.25" customHeight="1" thickBot="1">
      <c r="A18" s="115" t="s">
        <v>96</v>
      </c>
      <c r="B18" s="116">
        <f>IF(((F17-B17)&gt;0),F17-B17,"----")</f>
        <v>615</v>
      </c>
      <c r="C18" s="318">
        <f>IF(((G17-C17)&gt;0),G17-C17,"----")</f>
        <v>16794</v>
      </c>
      <c r="D18" s="319"/>
      <c r="E18" s="115" t="s">
        <v>97</v>
      </c>
      <c r="F18" s="116" t="str">
        <f>IF(((B17-F17)&gt;0),B17-F17,"----")</f>
        <v>----</v>
      </c>
      <c r="G18" s="318" t="str">
        <f>IF(((C17-G17)&gt;0),C17-G17,"----")</f>
        <v>----</v>
      </c>
      <c r="H18" s="319"/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4/b.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E15" sqref="E15"/>
    </sheetView>
  </sheetViews>
  <sheetFormatPr defaultColWidth="9.00390625" defaultRowHeight="12.75"/>
  <cols>
    <col min="1" max="1" width="47.125" style="5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21" customWidth="1"/>
    <col min="7" max="8" width="12.875" style="3" customWidth="1"/>
    <col min="9" max="9" width="13.875" style="3" customWidth="1"/>
    <col min="10" max="16384" width="9.375" style="3" customWidth="1"/>
  </cols>
  <sheetData>
    <row r="1" ht="21.75" customHeight="1" thickBot="1">
      <c r="F1" s="47" t="s">
        <v>87</v>
      </c>
    </row>
    <row r="2" spans="1:6" s="7" customFormat="1" ht="44.25" customHeight="1" thickBot="1">
      <c r="A2" s="18" t="s">
        <v>100</v>
      </c>
      <c r="B2" s="6" t="s">
        <v>101</v>
      </c>
      <c r="C2" s="6" t="s">
        <v>102</v>
      </c>
      <c r="D2" s="6" t="s">
        <v>428</v>
      </c>
      <c r="E2" s="6" t="s">
        <v>431</v>
      </c>
      <c r="F2" s="120" t="s">
        <v>430</v>
      </c>
    </row>
    <row r="3" spans="1:6" s="21" customFormat="1" ht="12" customHeight="1" thickBot="1">
      <c r="A3" s="65">
        <v>1</v>
      </c>
      <c r="B3" s="66">
        <v>2</v>
      </c>
      <c r="C3" s="66">
        <v>3</v>
      </c>
      <c r="D3" s="66">
        <v>4</v>
      </c>
      <c r="E3" s="66">
        <v>5</v>
      </c>
      <c r="F3" s="67">
        <v>6</v>
      </c>
    </row>
    <row r="4" spans="1:6" ht="18" customHeight="1">
      <c r="A4" s="121" t="s">
        <v>432</v>
      </c>
      <c r="B4" s="105">
        <v>850</v>
      </c>
      <c r="C4" s="252">
        <v>2010</v>
      </c>
      <c r="D4" s="105"/>
      <c r="E4" s="105">
        <v>850</v>
      </c>
      <c r="F4" s="499">
        <v>884</v>
      </c>
    </row>
    <row r="5" spans="1:6" ht="18" customHeight="1">
      <c r="A5" s="121" t="s">
        <v>433</v>
      </c>
      <c r="B5" s="105">
        <v>4375</v>
      </c>
      <c r="C5" s="252">
        <v>2010</v>
      </c>
      <c r="D5" s="105"/>
      <c r="E5" s="105">
        <v>4375</v>
      </c>
      <c r="F5" s="499">
        <v>4409</v>
      </c>
    </row>
    <row r="6" spans="1:6" ht="18" customHeight="1">
      <c r="A6" s="121" t="s">
        <v>434</v>
      </c>
      <c r="B6" s="105"/>
      <c r="C6" s="252">
        <v>2010</v>
      </c>
      <c r="D6" s="105"/>
      <c r="E6" s="105">
        <v>200</v>
      </c>
      <c r="F6" s="499">
        <v>63</v>
      </c>
    </row>
    <row r="7" spans="1:6" ht="18" customHeight="1">
      <c r="A7" s="121" t="s">
        <v>435</v>
      </c>
      <c r="B7" s="105"/>
      <c r="C7" s="252">
        <v>2010</v>
      </c>
      <c r="D7" s="105"/>
      <c r="E7" s="105">
        <v>1000</v>
      </c>
      <c r="F7" s="499">
        <v>944</v>
      </c>
    </row>
    <row r="8" spans="1:6" ht="18" customHeight="1">
      <c r="A8" s="121" t="s">
        <v>436</v>
      </c>
      <c r="B8" s="105"/>
      <c r="C8" s="252">
        <v>2010</v>
      </c>
      <c r="D8" s="105"/>
      <c r="E8" s="105">
        <v>300</v>
      </c>
      <c r="F8" s="499">
        <v>194</v>
      </c>
    </row>
    <row r="9" spans="1:6" ht="18" customHeight="1">
      <c r="A9" s="121" t="s">
        <v>445</v>
      </c>
      <c r="B9" s="105"/>
      <c r="C9" s="252">
        <v>2010</v>
      </c>
      <c r="D9" s="105"/>
      <c r="E9" s="105">
        <v>1200</v>
      </c>
      <c r="F9" s="499">
        <v>400</v>
      </c>
    </row>
    <row r="10" spans="1:6" ht="18" customHeight="1">
      <c r="A10" s="121" t="s">
        <v>437</v>
      </c>
      <c r="B10" s="105"/>
      <c r="C10" s="252">
        <v>2010</v>
      </c>
      <c r="D10" s="105"/>
      <c r="E10" s="105">
        <v>200</v>
      </c>
      <c r="F10" s="499">
        <v>125</v>
      </c>
    </row>
    <row r="11" spans="1:6" ht="18" customHeight="1">
      <c r="A11" s="121" t="s">
        <v>461</v>
      </c>
      <c r="B11" s="105"/>
      <c r="C11" s="252">
        <v>2010</v>
      </c>
      <c r="D11" s="105"/>
      <c r="E11" s="105"/>
      <c r="F11" s="499">
        <v>157</v>
      </c>
    </row>
    <row r="12" spans="1:6" ht="18" customHeight="1">
      <c r="A12" s="121" t="s">
        <v>438</v>
      </c>
      <c r="B12" s="105"/>
      <c r="C12" s="252">
        <v>2010</v>
      </c>
      <c r="D12" s="105"/>
      <c r="E12" s="105">
        <v>320</v>
      </c>
      <c r="F12" s="499">
        <v>165</v>
      </c>
    </row>
    <row r="13" spans="1:6" ht="18" customHeight="1">
      <c r="A13" s="121" t="s">
        <v>446</v>
      </c>
      <c r="B13" s="105">
        <v>6300</v>
      </c>
      <c r="C13" s="548" t="s">
        <v>447</v>
      </c>
      <c r="D13" s="105"/>
      <c r="E13" s="105">
        <v>3150</v>
      </c>
      <c r="F13" s="499">
        <v>3150</v>
      </c>
    </row>
    <row r="14" spans="1:6" ht="18" customHeight="1">
      <c r="A14" s="121" t="s">
        <v>448</v>
      </c>
      <c r="B14" s="105"/>
      <c r="C14" s="252">
        <v>2010</v>
      </c>
      <c r="D14" s="105"/>
      <c r="E14" s="105"/>
      <c r="F14" s="499">
        <v>475</v>
      </c>
    </row>
    <row r="15" spans="1:6" ht="18" customHeight="1">
      <c r="A15" s="121" t="s">
        <v>449</v>
      </c>
      <c r="B15" s="105"/>
      <c r="C15" s="252">
        <v>2010</v>
      </c>
      <c r="D15" s="105"/>
      <c r="E15" s="105"/>
      <c r="F15" s="499">
        <v>1005</v>
      </c>
    </row>
    <row r="16" spans="1:6" ht="18" customHeight="1">
      <c r="A16" s="320" t="s">
        <v>280</v>
      </c>
      <c r="B16" s="105"/>
      <c r="C16" s="252"/>
      <c r="D16" s="105"/>
      <c r="E16" s="105"/>
      <c r="F16" s="499"/>
    </row>
    <row r="17" spans="1:6" ht="18" customHeight="1">
      <c r="A17" s="121" t="s">
        <v>439</v>
      </c>
      <c r="B17" s="105"/>
      <c r="C17" s="252">
        <v>2010</v>
      </c>
      <c r="D17" s="105"/>
      <c r="E17" s="105">
        <v>20771</v>
      </c>
      <c r="F17" s="499"/>
    </row>
    <row r="18" spans="1:6" ht="18" customHeight="1" thickBot="1">
      <c r="A18" s="121"/>
      <c r="B18" s="105"/>
      <c r="C18" s="252"/>
      <c r="D18" s="105"/>
      <c r="E18" s="105"/>
      <c r="F18" s="499"/>
    </row>
    <row r="19" spans="1:6" s="4" customFormat="1" ht="18" customHeight="1" thickBot="1">
      <c r="A19" s="245" t="s">
        <v>95</v>
      </c>
      <c r="B19" s="226">
        <f>SUM(B4:B18)</f>
        <v>11525</v>
      </c>
      <c r="C19" s="501"/>
      <c r="D19" s="226">
        <f>SUM(D4:D18)</f>
        <v>0</v>
      </c>
      <c r="E19" s="226">
        <f>SUM(E4:E18)</f>
        <v>32366</v>
      </c>
      <c r="F19" s="123">
        <f>SUM(F4:F18)</f>
        <v>11971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előirányzatának és felhasználásának alakulása&amp;R&amp;"Times New Roman CE,Félkövér dőlt"&amp;12 5. 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="85" zoomScaleNormal="85" workbookViewId="0" topLeftCell="A1">
      <selection activeCell="A11" sqref="A11"/>
    </sheetView>
  </sheetViews>
  <sheetFormatPr defaultColWidth="9.00390625" defaultRowHeight="12.75"/>
  <cols>
    <col min="1" max="1" width="57.125" style="5" customWidth="1"/>
    <col min="2" max="2" width="15.625" style="3" customWidth="1"/>
    <col min="3" max="3" width="16.375" style="3" customWidth="1"/>
    <col min="4" max="4" width="18.00390625" style="3" customWidth="1"/>
    <col min="5" max="5" width="16.625" style="3" customWidth="1"/>
    <col min="6" max="6" width="18.875" style="3" customWidth="1"/>
    <col min="7" max="8" width="12.875" style="3" customWidth="1"/>
    <col min="9" max="9" width="13.875" style="3" customWidth="1"/>
    <col min="10" max="16384" width="9.375" style="3" customWidth="1"/>
  </cols>
  <sheetData>
    <row r="1" ht="35.25" customHeight="1" thickBot="1">
      <c r="F1" s="48" t="s">
        <v>87</v>
      </c>
    </row>
    <row r="2" spans="1:6" s="7" customFormat="1" ht="48.75" customHeight="1" thickBot="1">
      <c r="A2" s="18" t="s">
        <v>103</v>
      </c>
      <c r="B2" s="6" t="s">
        <v>101</v>
      </c>
      <c r="C2" s="6" t="s">
        <v>102</v>
      </c>
      <c r="D2" s="6" t="s">
        <v>428</v>
      </c>
      <c r="E2" s="6" t="s">
        <v>431</v>
      </c>
      <c r="F2" s="120" t="s">
        <v>429</v>
      </c>
    </row>
    <row r="3" spans="1:6" s="21" customFormat="1" ht="15" customHeight="1" thickBot="1">
      <c r="A3" s="65">
        <v>1</v>
      </c>
      <c r="B3" s="66">
        <v>2</v>
      </c>
      <c r="C3" s="66">
        <v>3</v>
      </c>
      <c r="D3" s="66">
        <v>4</v>
      </c>
      <c r="E3" s="66">
        <v>5</v>
      </c>
      <c r="F3" s="67">
        <v>6</v>
      </c>
    </row>
    <row r="4" spans="1:6" ht="18" customHeight="1">
      <c r="A4" s="121" t="s">
        <v>211</v>
      </c>
      <c r="B4" s="105">
        <v>8423</v>
      </c>
      <c r="C4" s="252">
        <v>2009</v>
      </c>
      <c r="D4" s="105">
        <v>3738</v>
      </c>
      <c r="E4" s="105">
        <v>4685</v>
      </c>
      <c r="F4" s="499">
        <v>4291</v>
      </c>
    </row>
    <row r="5" spans="1:6" ht="18" customHeight="1">
      <c r="A5" s="121" t="s">
        <v>440</v>
      </c>
      <c r="B5" s="105"/>
      <c r="C5" s="548" t="s">
        <v>462</v>
      </c>
      <c r="D5" s="105">
        <v>96</v>
      </c>
      <c r="E5" s="105">
        <v>3763</v>
      </c>
      <c r="F5" s="499">
        <v>3702</v>
      </c>
    </row>
    <row r="6" spans="1:6" ht="18" customHeight="1">
      <c r="A6" s="121" t="s">
        <v>320</v>
      </c>
      <c r="B6" s="105"/>
      <c r="C6" s="252">
        <v>2010</v>
      </c>
      <c r="D6" s="105"/>
      <c r="E6" s="105">
        <v>1100</v>
      </c>
      <c r="F6" s="499">
        <v>1061</v>
      </c>
    </row>
    <row r="7" spans="1:6" ht="18" customHeight="1">
      <c r="A7" s="121" t="s">
        <v>441</v>
      </c>
      <c r="B7" s="105"/>
      <c r="C7" s="252">
        <v>2010</v>
      </c>
      <c r="D7" s="105"/>
      <c r="E7" s="105"/>
      <c r="F7" s="499">
        <v>64</v>
      </c>
    </row>
    <row r="8" spans="1:6" ht="18" customHeight="1">
      <c r="A8" s="121" t="s">
        <v>442</v>
      </c>
      <c r="B8" s="105"/>
      <c r="C8" s="252">
        <v>2010</v>
      </c>
      <c r="D8" s="105"/>
      <c r="E8" s="105">
        <v>2000</v>
      </c>
      <c r="F8" s="499">
        <v>1795</v>
      </c>
    </row>
    <row r="9" spans="1:6" ht="18" customHeight="1">
      <c r="A9" s="121" t="s">
        <v>443</v>
      </c>
      <c r="B9" s="105"/>
      <c r="C9" s="252">
        <v>2010</v>
      </c>
      <c r="D9" s="105"/>
      <c r="E9" s="105">
        <v>1500</v>
      </c>
      <c r="F9" s="499"/>
    </row>
    <row r="10" spans="1:6" ht="18" customHeight="1">
      <c r="A10" s="121" t="s">
        <v>298</v>
      </c>
      <c r="B10" s="105"/>
      <c r="C10" s="252">
        <v>2010</v>
      </c>
      <c r="D10" s="105"/>
      <c r="E10" s="105">
        <v>806</v>
      </c>
      <c r="F10" s="499"/>
    </row>
    <row r="11" spans="1:6" ht="18" customHeight="1">
      <c r="A11" s="121" t="s">
        <v>463</v>
      </c>
      <c r="B11" s="105"/>
      <c r="C11" s="252">
        <v>2010</v>
      </c>
      <c r="D11" s="105"/>
      <c r="E11" s="105"/>
      <c r="F11" s="499">
        <v>204</v>
      </c>
    </row>
    <row r="12" spans="1:6" ht="18" customHeight="1">
      <c r="A12" s="121" t="s">
        <v>444</v>
      </c>
      <c r="B12" s="105"/>
      <c r="C12" s="252">
        <v>2010</v>
      </c>
      <c r="D12" s="105"/>
      <c r="E12" s="105"/>
      <c r="F12" s="499">
        <v>307</v>
      </c>
    </row>
    <row r="13" spans="1:6" ht="18" customHeight="1">
      <c r="A13" s="121"/>
      <c r="B13" s="105"/>
      <c r="C13" s="252"/>
      <c r="D13" s="105"/>
      <c r="E13" s="105"/>
      <c r="F13" s="499"/>
    </row>
    <row r="14" spans="1:6" ht="18" customHeight="1">
      <c r="A14" s="320" t="s">
        <v>280</v>
      </c>
      <c r="B14" s="105"/>
      <c r="C14" s="252"/>
      <c r="D14" s="105"/>
      <c r="E14" s="105"/>
      <c r="F14" s="499"/>
    </row>
    <row r="15" spans="1:6" ht="18" customHeight="1">
      <c r="A15" s="121" t="s">
        <v>299</v>
      </c>
      <c r="B15" s="105"/>
      <c r="C15" s="252">
        <v>2010</v>
      </c>
      <c r="D15" s="105"/>
      <c r="E15" s="105">
        <v>3518</v>
      </c>
      <c r="F15" s="499"/>
    </row>
    <row r="16" spans="1:6" ht="18" customHeight="1">
      <c r="A16" s="121" t="s">
        <v>300</v>
      </c>
      <c r="B16" s="105"/>
      <c r="C16" s="252">
        <v>2010</v>
      </c>
      <c r="D16" s="105"/>
      <c r="E16" s="105">
        <v>791</v>
      </c>
      <c r="F16" s="499"/>
    </row>
    <row r="17" spans="1:6" ht="18" customHeight="1">
      <c r="A17" s="121"/>
      <c r="B17" s="105"/>
      <c r="C17" s="252"/>
      <c r="D17" s="105"/>
      <c r="E17" s="105"/>
      <c r="F17" s="499"/>
    </row>
    <row r="18" spans="1:6" ht="18" customHeight="1">
      <c r="A18" s="121"/>
      <c r="B18" s="105"/>
      <c r="C18" s="252"/>
      <c r="D18" s="105"/>
      <c r="E18" s="105"/>
      <c r="F18" s="499"/>
    </row>
    <row r="19" spans="1:6" ht="18" customHeight="1">
      <c r="A19" s="121"/>
      <c r="B19" s="105"/>
      <c r="C19" s="252"/>
      <c r="D19" s="105"/>
      <c r="E19" s="105"/>
      <c r="F19" s="499"/>
    </row>
    <row r="20" spans="1:6" ht="18" customHeight="1">
      <c r="A20" s="121"/>
      <c r="B20" s="105"/>
      <c r="C20" s="252"/>
      <c r="D20" s="105"/>
      <c r="E20" s="105"/>
      <c r="F20" s="499"/>
    </row>
    <row r="21" spans="1:6" ht="18" customHeight="1" thickBot="1">
      <c r="A21" s="122"/>
      <c r="B21" s="110"/>
      <c r="C21" s="110"/>
      <c r="D21" s="110"/>
      <c r="E21" s="110"/>
      <c r="F21" s="500"/>
    </row>
    <row r="22" spans="1:6" s="4" customFormat="1" ht="18" customHeight="1" thickBot="1">
      <c r="A22" s="245" t="s">
        <v>95</v>
      </c>
      <c r="B22" s="114">
        <f>SUM(B4:B21)</f>
        <v>8423</v>
      </c>
      <c r="C22" s="501"/>
      <c r="D22" s="114">
        <f>SUM(D4:D21)</f>
        <v>3834</v>
      </c>
      <c r="E22" s="114">
        <f>SUM(E4:E21)</f>
        <v>18163</v>
      </c>
      <c r="F22" s="123">
        <f>SUM(F4:F21)</f>
        <v>11424</v>
      </c>
    </row>
  </sheetData>
  <sheetProtection/>
  <printOptions horizontalCentered="1"/>
  <pageMargins left="0.8267716535433072" right="0.5511811023622047" top="1.1023622047244095" bottom="0.4724409448818898" header="0.5511811023622047" footer="0.31496062992125984"/>
  <pageSetup horizontalDpi="600" verticalDpi="600" orientation="landscape" paperSize="9" r:id="rId1"/>
  <headerFooter alignWithMargins="0">
    <oddHeader xml:space="preserve">&amp;C&amp;"Times New Roman CE,Félkövér"&amp;14Felújítási kiadások
előirányzatának és felhasználásának alakulása feladatonként &amp;R&amp;"Times New Roman CE,Félkövér dőlt"&amp;12 6.számú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Kata</cp:lastModifiedBy>
  <cp:lastPrinted>2011-04-06T11:06:16Z</cp:lastPrinted>
  <dcterms:created xsi:type="dcterms:W3CDTF">1999-10-30T10:30:45Z</dcterms:created>
  <dcterms:modified xsi:type="dcterms:W3CDTF">2011-04-07T11:34:38Z</dcterms:modified>
  <cp:category/>
  <cp:version/>
  <cp:contentType/>
  <cp:contentStatus/>
</cp:coreProperties>
</file>