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firstSheet="7" activeTab="7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Munka2" sheetId="16" r:id="rId16"/>
  </sheets>
  <definedNames/>
  <calcPr fullCalcOnLoad="1"/>
</workbook>
</file>

<file path=xl/sharedStrings.xml><?xml version="1.0" encoding="utf-8"?>
<sst xmlns="http://schemas.openxmlformats.org/spreadsheetml/2006/main" count="662" uniqueCount="429">
  <si>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</si>
  <si>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</si>
  <si>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</si>
  <si>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</si>
  <si>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</si>
  <si>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</si>
  <si>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</si>
  <si>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</si>
  <si>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</si>
  <si>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</si>
  <si>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</si>
  <si>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</si>
  <si>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</si>
  <si>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</si>
  <si>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</si>
  <si>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</si>
  <si>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</si>
  <si>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</si>
  <si>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</si>
  <si>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</si>
  <si>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</si>
  <si>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</si>
  <si>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</si>
  <si>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</si>
  <si>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</si>
  <si>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</si>
  <si>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</si>
  <si>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</si>
  <si>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</si>
  <si>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</si>
  <si>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</si>
  <si>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</si>
  <si>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</si>
  <si>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</si>
  <si>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</si>
  <si>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</si>
  <si>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</si>
  <si>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</si>
  <si>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</si>
  <si>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</si>
  <si>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</si>
  <si>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</si>
  <si>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</si>
  <si>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</si>
  <si>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</si>
  <si>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</si>
  <si>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</si>
  <si>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</si>
  <si>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</si>
  <si>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</si>
  <si>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</si>
  <si>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</si>
  <si>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</si>
  <si>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</si>
  <si>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</si>
  <si>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</si>
  <si>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</si>
  <si>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</si>
  <si>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</si>
  <si>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</si>
  <si>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</si>
  <si>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</si>
  <si>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</si>
  <si>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</si>
  <si>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</si>
  <si>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</si>
  <si>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</si>
  <si>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</si>
  <si>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</si>
  <si>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</si>
  <si>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</si>
  <si>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</si>
  <si>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</si>
  <si>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</si>
  <si>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</si>
  <si>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</si>
  <si>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</si>
  <si>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</si>
  <si>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</si>
  <si>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</si>
  <si>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</si>
  <si>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</si>
  <si>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</si>
  <si>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</si>
  <si>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</si>
  <si>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</si>
  <si>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</si>
  <si>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</si>
  <si>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</si>
  <si>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</si>
  <si>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</si>
  <si>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</si>
  <si>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</si>
  <si>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</si>
  <si>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</si>
  <si>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</si>
  <si>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</si>
  <si>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</si>
  <si>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</si>
  <si>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</si>
  <si>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</si>
  <si>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</si>
  <si>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</si>
  <si>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</si>
  <si>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</si>
  <si>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</si>
  <si>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</si>
  <si>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</si>
  <si>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</si>
  <si>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</si>
  <si>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</si>
  <si>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</si>
  <si>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</si>
  <si>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</si>
  <si>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</si>
  <si>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</si>
  <si>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</si>
  <si>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</si>
  <si>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</si>
  <si>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</si>
  <si>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</si>
  <si>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</si>
  <si>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</si>
  <si>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</si>
  <si>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</si>
  <si>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</si>
  <si>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</si>
  <si>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</si>
  <si>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</si>
  <si>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</si>
  <si>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</si>
  <si>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</si>
  <si>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</si>
  <si>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</si>
  <si>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</si>
  <si>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</si>
  <si>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</si>
  <si>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</si>
  <si>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</si>
  <si>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</si>
  <si>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</si>
  <si>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</si>
  <si>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</si>
  <si>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</si>
  <si>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</si>
  <si>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</si>
  <si>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</si>
  <si>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</si>
  <si>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</si>
  <si>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</si>
  <si>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</si>
  <si>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</si>
  <si>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</si>
  <si>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</si>
  <si>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</si>
  <si>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</si>
  <si>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</si>
  <si>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</si>
  <si>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</si>
  <si>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</si>
  <si>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</si>
  <si>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</si>
  <si>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</si>
  <si>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</si>
  <si>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</si>
  <si>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</si>
  <si>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</si>
  <si>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</si>
  <si>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</si>
  <si>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</si>
  <si>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</si>
  <si>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</si>
  <si>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</si>
  <si>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</si>
  <si>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</si>
  <si>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</si>
  <si>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</si>
  <si>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</si>
  <si>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</si>
  <si>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</si>
  <si>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</si>
  <si>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</si>
  <si>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</si>
  <si>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</si>
  <si>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</si>
  <si>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</si>
  <si>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</si>
  <si>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</si>
  <si>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</si>
  <si>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</si>
  <si>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</si>
  <si>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</si>
  <si>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</si>
  <si>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</si>
  <si>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</si>
  <si>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</si>
  <si>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</si>
  <si>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</si>
  <si>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</si>
  <si>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</si>
  <si>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</si>
  <si>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</si>
  <si>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</si>
  <si>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</si>
  <si>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</si>
  <si>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</si>
  <si>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</si>
  <si>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</si>
  <si>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</si>
  <si>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</si>
  <si>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</si>
  <si>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</si>
  <si>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</si>
  <si>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</si>
  <si>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</si>
  <si>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</si>
  <si>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</si>
  <si>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</si>
  <si>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</si>
  <si>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</si>
  <si>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</si>
  <si>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</si>
  <si>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Civil támogatási keret</t>
  </si>
  <si>
    <t>Infrastruktúrális hitel -kamat</t>
  </si>
  <si>
    <t>Támogatásértékű kiadások</t>
  </si>
  <si>
    <t>Kistérségi tagdíj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</si>
  <si>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</si>
  <si>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</si>
  <si>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</si>
  <si>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</si>
  <si>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</si>
  <si>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</si>
  <si>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</si>
  <si>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</si>
  <si>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</si>
  <si>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</si>
  <si>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</si>
  <si>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</si>
  <si>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</si>
  <si>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</si>
  <si>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</si>
  <si>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</si>
  <si>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</si>
  <si>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</si>
  <si>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</si>
  <si>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</si>
  <si>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Temetési segély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</si>
  <si>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</si>
  <si>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</si>
  <si>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</si>
  <si>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</si>
  <si>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</si>
  <si>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Bérleti díj kedvezmény</t>
  </si>
  <si>
    <t>Likviditási hiány/többlet</t>
  </si>
  <si>
    <t xml:space="preserve">   Halmozott likviditás</t>
  </si>
  <si>
    <t>Közművelődési, sportfeladatok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</si>
  <si>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</si>
  <si>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</si>
  <si>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</si>
  <si>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</si>
  <si>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</si>
  <si>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</si>
  <si>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</si>
  <si>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</si>
  <si>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</si>
  <si>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</si>
  <si>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</si>
  <si>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</si>
  <si>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</si>
  <si>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</si>
  <si>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</si>
  <si>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</si>
  <si>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</si>
  <si>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</si>
  <si>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</si>
  <si>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</si>
  <si>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</si>
  <si>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</si>
  <si>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</si>
  <si>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</si>
  <si>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</si>
  <si>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</si>
  <si>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</si>
  <si>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</si>
  <si>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</si>
  <si>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</si>
  <si>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</si>
  <si>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</si>
  <si>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</si>
  <si>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</si>
  <si>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</si>
  <si>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</si>
  <si>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</si>
  <si>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</si>
  <si>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</si>
  <si>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</si>
  <si>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</si>
  <si>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</si>
  <si>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</si>
  <si>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</si>
  <si>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</si>
  <si>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</si>
  <si>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</si>
  <si>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</si>
  <si>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</si>
  <si>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Út, autópálya építése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</si>
  <si>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</si>
  <si>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</si>
  <si>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</si>
  <si>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</si>
  <si>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</si>
  <si>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</si>
  <si>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</si>
  <si>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Átmeneti segély</t>
  </si>
  <si>
    <t>Közgyógyellátás</t>
  </si>
  <si>
    <t>Köztemetés</t>
  </si>
  <si>
    <t>Ifjúsági kezdeményezések, programok</t>
  </si>
  <si>
    <t>Idősügyi kezdeményezések, programok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</si>
  <si>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</si>
  <si>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</si>
  <si>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</si>
  <si>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</si>
  <si>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</si>
  <si>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</si>
  <si>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</si>
  <si>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</si>
  <si>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</si>
  <si>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Fénymásolás, irodai szolgáltatás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</si>
  <si>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</si>
  <si>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</si>
  <si>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</si>
  <si>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</si>
  <si>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</si>
  <si>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</si>
  <si>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</si>
  <si>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</si>
  <si>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</si>
  <si>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</si>
  <si>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</si>
  <si>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</si>
  <si>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>Ár- és belvízvédelemmel összefüggő feladatok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</si>
  <si>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</si>
  <si>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</si>
  <si>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</si>
  <si>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</si>
  <si>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</si>
  <si>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2013.</t>
  </si>
  <si>
    <t>Egyéb takarítás</t>
  </si>
  <si>
    <t>Ápolási díj alanyi jogon</t>
  </si>
  <si>
    <t>Saját tulajdonú ingatlan adásvétele</t>
  </si>
  <si>
    <t>Családsegítés</t>
  </si>
  <si>
    <t>Egyéb szervezetektől átvett pénzeszközök</t>
  </si>
  <si>
    <t>Működési célú hitel</t>
  </si>
  <si>
    <t>Finanszírozási műveletek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</si>
  <si>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</si>
  <si>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</si>
  <si>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</si>
  <si>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</si>
  <si>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</si>
  <si>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</si>
  <si>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</si>
  <si>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</si>
  <si>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2011. évi 
tény</t>
  </si>
  <si>
    <t>2012. évi várható</t>
  </si>
  <si>
    <t>2013. évi előirányzat</t>
  </si>
  <si>
    <t>Céljellegű decentralizált támogatás, vis maior</t>
  </si>
  <si>
    <t>ÖNHIKI</t>
  </si>
  <si>
    <t>Helyi önkormányzatok működésének általános támogatása</t>
  </si>
  <si>
    <t>Gyermekétkeztetési feladatainak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</si>
  <si>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</si>
  <si>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</si>
  <si>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</si>
  <si>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</si>
  <si>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</si>
  <si>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</si>
  <si>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</si>
  <si>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</si>
  <si>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</si>
  <si>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</si>
  <si>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</si>
  <si>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</si>
  <si>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</si>
  <si>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</si>
  <si>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</si>
  <si>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</si>
  <si>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</si>
  <si>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>Óvodai, iskolai, kollégiumi étkeztetés támogatása</t>
  </si>
  <si>
    <t>A 2013.évi önkormányzati támogatások  alakulása jogcímenként</t>
  </si>
  <si>
    <t>2012. évi 
várható</t>
  </si>
  <si>
    <t>2013. évi 
terv</t>
  </si>
  <si>
    <t>Felhasználás
2012. XII.31-ig</t>
  </si>
  <si>
    <t>Piac pályázati önerő</t>
  </si>
  <si>
    <t xml:space="preserve">
2013. év utáni szükséglet
</t>
  </si>
  <si>
    <t>Művelődési ház födémszerkezetének felújítása</t>
  </si>
  <si>
    <t>2013. év utáni szükséglet
(6=2 - 4 - 5)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</si>
  <si>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</si>
  <si>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</si>
  <si>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</si>
  <si>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</si>
  <si>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</si>
  <si>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</si>
  <si>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</si>
  <si>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Működési célú tartalék (közfoglalkoztatás biztosítása)</t>
  </si>
  <si>
    <t>FHT-ra jogosultak hosszú távú közfoglalkoztatása</t>
  </si>
  <si>
    <t xml:space="preserve"> Szociális ösztöndíjak (Bursa Hungarica)</t>
  </si>
  <si>
    <t>Közös hivatal működése</t>
  </si>
  <si>
    <t>Egyéb kötelező feladatok támogatása</t>
  </si>
  <si>
    <t>Hozzájárulás a pénzbeli szociális ellátásokhoz</t>
  </si>
  <si>
    <t>Szennyvíz gyűjtése, tisztítása, kezelése</t>
  </si>
  <si>
    <t>Egyéb vendéglátás</t>
  </si>
  <si>
    <t>Telep. önk. támogatása a nyilvános könyvtári és közműv. feladatokhoz</t>
  </si>
  <si>
    <t>Folyóirat, időszaki kiadvány kiadása</t>
  </si>
  <si>
    <t xml:space="preserve"> Nemzetközi humanitárius segítségnyújtás</t>
  </si>
  <si>
    <t>Gyermekek napközbeni ellátásához kapcs. szolg.</t>
  </si>
  <si>
    <t>Helyi közösségi tér biztosítása, működtetése</t>
  </si>
  <si>
    <t>2013. elötti kifizetés</t>
  </si>
  <si>
    <t>2015.</t>
  </si>
  <si>
    <t>2015. 
után</t>
  </si>
  <si>
    <t>TÁMOP pályázat ("Építő közösségek" Sióagárdon)</t>
  </si>
  <si>
    <t>2015. után</t>
  </si>
  <si>
    <t>Szekszárd MJV Közoktatási intézménytársulás (2011)</t>
  </si>
  <si>
    <t>Szd MJV Óvoda Intézménytársulás (2013)</t>
  </si>
  <si>
    <t>Fácánkert Község Önkormányzata -Körjegyzőség 2012.</t>
  </si>
  <si>
    <t>Köl,esd Község Önkormányzata (Közös Hivatal működtetése)</t>
  </si>
  <si>
    <t>Tolna Megyei Népművészeti Egyesület (pályázati önerő)</t>
  </si>
  <si>
    <t>Szekszárd MJV (ingyenes Tk.)</t>
  </si>
  <si>
    <t>Fadd Nagyközség Önkormányzata (ebrendészeti telep üzemeltetése)</t>
  </si>
  <si>
    <t>Sárköz-Dunavölgyei-Siómente Egyesület (települési hozzájárulás)</t>
  </si>
  <si>
    <t>Nem fertőző megbetegedések megelőzése (HPV voltás)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</si>
</sst>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46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58" applyProtection="1">
      <alignment/>
      <protection/>
    </xf>
    <xf numFmtId="0" fontId="1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58" applyAlignment="1" applyProtection="1">
      <alignment vertical="center"/>
      <protection/>
    </xf>
    <xf numFmtId="0" fontId="1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7">
      <alignment/>
      <protection/>
    </xf>
    <xf numFmtId="0" fontId="0" fillId="0" borderId="0" xfId="57" applyFont="1">
      <alignment/>
      <protection/>
    </xf>
    <xf numFmtId="0" fontId="16" fillId="0" borderId="21" xfId="0" applyFont="1" applyBorder="1" applyAlignment="1" applyProtection="1">
      <alignment horizontal="center" vertical="top" wrapText="1"/>
      <protection locked="0"/>
    </xf>
    <xf numFmtId="0" fontId="16" fillId="0" borderId="22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3" fontId="16" fillId="0" borderId="24" xfId="0" applyNumberFormat="1" applyFont="1" applyBorder="1" applyAlignment="1" applyProtection="1">
      <alignment horizontal="right" vertical="top" wrapText="1"/>
      <protection locked="0"/>
    </xf>
    <xf numFmtId="3" fontId="16" fillId="0" borderId="25" xfId="0" applyNumberFormat="1" applyFont="1" applyBorder="1" applyAlignment="1" applyProtection="1">
      <alignment horizontal="right" vertical="top" wrapText="1"/>
      <protection locked="0"/>
    </xf>
    <xf numFmtId="3" fontId="16" fillId="0" borderId="26" xfId="0" applyNumberFormat="1" applyFont="1" applyBorder="1" applyAlignment="1" applyProtection="1">
      <alignment horizontal="right" vertical="top" wrapText="1"/>
      <protection locked="0"/>
    </xf>
    <xf numFmtId="164" fontId="5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164" fontId="17" fillId="0" borderId="27" xfId="0" applyNumberFormat="1" applyFont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30" xfId="0" applyNumberFormat="1" applyFont="1" applyBorder="1" applyAlignment="1">
      <alignment horizontal="center" vertical="center" wrapText="1"/>
    </xf>
    <xf numFmtId="0" fontId="2" fillId="0" borderId="31" xfId="58" applyFont="1" applyBorder="1" applyAlignment="1" applyProtection="1">
      <alignment horizontal="center" vertical="center" wrapText="1"/>
      <protection/>
    </xf>
    <xf numFmtId="0" fontId="2" fillId="0" borderId="32" xfId="58" applyFont="1" applyBorder="1" applyAlignment="1" applyProtection="1">
      <alignment horizontal="center" vertical="center"/>
      <protection/>
    </xf>
    <xf numFmtId="0" fontId="2" fillId="0" borderId="33" xfId="58" applyFont="1" applyBorder="1" applyAlignment="1" applyProtection="1">
      <alignment horizontal="center" vertical="center"/>
      <protection/>
    </xf>
    <xf numFmtId="0" fontId="1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2" fillId="0" borderId="14" xfId="58" applyFont="1" applyBorder="1" applyAlignment="1" applyProtection="1">
      <alignment horizontal="left" vertical="center" indent="1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6" xfId="0" applyNumberFormat="1" applyFont="1" applyBorder="1" applyAlignment="1">
      <alignment horizontal="centerContinuous" vertical="center" wrapText="1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40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41" xfId="0" applyNumberFormat="1" applyFont="1" applyBorder="1" applyAlignment="1" applyProtection="1">
      <alignment horizontal="left" vertical="center" wrapText="1"/>
      <protection locked="0"/>
    </xf>
    <xf numFmtId="164" fontId="15" fillId="0" borderId="42" xfId="0" applyNumberFormat="1" applyFont="1" applyBorder="1" applyAlignment="1" applyProtection="1">
      <alignment vertical="center" wrapText="1"/>
      <protection locked="0"/>
    </xf>
    <xf numFmtId="164" fontId="15" fillId="0" borderId="43" xfId="0" applyNumberFormat="1" applyFont="1" applyBorder="1" applyAlignment="1" applyProtection="1">
      <alignment vertical="center" wrapText="1"/>
      <protection locked="0"/>
    </xf>
    <xf numFmtId="164" fontId="15" fillId="0" borderId="44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5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15" fillId="0" borderId="18" xfId="0" applyNumberFormat="1" applyFont="1" applyBorder="1" applyAlignment="1" applyProtection="1">
      <alignment horizontal="left" vertical="center" wrapText="1" indent="1"/>
      <protection locked="0"/>
    </xf>
    <xf numFmtId="164" fontId="6" fillId="0" borderId="47" xfId="0" applyNumberFormat="1" applyFont="1" applyBorder="1" applyAlignment="1" applyProtection="1">
      <alignment horizontal="center" vertical="center" wrapText="1"/>
      <protection/>
    </xf>
    <xf numFmtId="164" fontId="6" fillId="0" borderId="48" xfId="0" applyNumberFormat="1" applyFont="1" applyBorder="1" applyAlignment="1" applyProtection="1">
      <alignment horizontal="center" vertical="center" wrapText="1"/>
      <protection/>
    </xf>
    <xf numFmtId="164" fontId="6" fillId="0" borderId="49" xfId="0" applyNumberFormat="1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41" xfId="0" applyFont="1" applyBorder="1" applyAlignment="1">
      <alignment horizontal="left" vertical="center" wrapText="1" indent="1"/>
    </xf>
    <xf numFmtId="164" fontId="15" fillId="18" borderId="10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5" fontId="15" fillId="0" borderId="38" xfId="0" applyNumberFormat="1" applyFont="1" applyBorder="1" applyAlignment="1" applyProtection="1">
      <alignment vertical="center" wrapText="1"/>
      <protection locked="0"/>
    </xf>
    <xf numFmtId="164" fontId="15" fillId="18" borderId="29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19" borderId="28" xfId="0" applyNumberFormat="1" applyFont="1" applyFill="1" applyBorder="1" applyAlignment="1">
      <alignment vertical="center" wrapText="1"/>
    </xf>
    <xf numFmtId="164" fontId="15" fillId="19" borderId="51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50" xfId="0" applyNumberFormat="1" applyFont="1" applyBorder="1" applyAlignment="1" applyProtection="1">
      <alignment vertical="center" wrapText="1"/>
      <protection locked="0"/>
    </xf>
    <xf numFmtId="164" fontId="6" fillId="0" borderId="28" xfId="0" applyNumberFormat="1" applyFont="1" applyBorder="1" applyAlignment="1">
      <alignment horizontal="left" vertical="center" wrapText="1" indent="1"/>
    </xf>
    <xf numFmtId="164" fontId="15" fillId="0" borderId="50" xfId="0" applyNumberFormat="1" applyFont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Border="1" applyAlignment="1" applyProtection="1">
      <alignment horizontal="left" vertical="center" wrapText="1" indent="1"/>
      <protection locked="0"/>
    </xf>
    <xf numFmtId="164" fontId="15" fillId="0" borderId="50" xfId="0" applyNumberFormat="1" applyFont="1" applyBorder="1" applyAlignment="1">
      <alignment horizontal="left" vertical="center" wrapText="1" indent="1"/>
    </xf>
    <xf numFmtId="164" fontId="6" fillId="0" borderId="52" xfId="0" applyNumberFormat="1" applyFont="1" applyBorder="1" applyAlignment="1">
      <alignment horizontal="centerContinuous" vertical="center"/>
    </xf>
    <xf numFmtId="164" fontId="6" fillId="0" borderId="53" xfId="0" applyNumberFormat="1" applyFont="1" applyBorder="1" applyAlignment="1">
      <alignment horizontal="centerContinuous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35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  <protection locked="0"/>
    </xf>
    <xf numFmtId="0" fontId="15" fillId="0" borderId="54" xfId="0" applyFont="1" applyBorder="1" applyAlignment="1" applyProtection="1">
      <alignment vertical="center" wrapText="1"/>
      <protection locked="0"/>
    </xf>
    <xf numFmtId="164" fontId="15" fillId="0" borderId="54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32" xfId="58" applyFont="1" applyBorder="1" applyAlignment="1" applyProtection="1">
      <alignment horizontal="center" vertical="center"/>
      <protection/>
    </xf>
    <xf numFmtId="164" fontId="15" fillId="0" borderId="38" xfId="58" applyNumberFormat="1" applyFont="1" applyBorder="1" applyAlignment="1" applyProtection="1">
      <alignment vertical="center"/>
      <protection locked="0"/>
    </xf>
    <xf numFmtId="164" fontId="15" fillId="0" borderId="42" xfId="58" applyNumberFormat="1" applyFont="1" applyBorder="1" applyAlignment="1" applyProtection="1">
      <alignment vertical="center"/>
      <protection locked="0"/>
    </xf>
    <xf numFmtId="164" fontId="15" fillId="0" borderId="35" xfId="58" applyNumberFormat="1" applyFont="1" applyBorder="1" applyAlignment="1" applyProtection="1">
      <alignment vertical="center"/>
      <protection locked="0"/>
    </xf>
    <xf numFmtId="164" fontId="6" fillId="20" borderId="14" xfId="0" applyNumberFormat="1" applyFont="1" applyFill="1" applyBorder="1" applyAlignment="1">
      <alignment horizontal="left" vertical="center" wrapText="1" indent="1"/>
    </xf>
    <xf numFmtId="164" fontId="6" fillId="20" borderId="10" xfId="0" applyNumberFormat="1" applyFont="1" applyFill="1" applyBorder="1" applyAlignment="1">
      <alignment vertical="center" wrapText="1"/>
    </xf>
    <xf numFmtId="164" fontId="6" fillId="20" borderId="16" xfId="0" applyNumberFormat="1" applyFont="1" applyFill="1" applyBorder="1" applyAlignment="1">
      <alignment vertical="center" wrapText="1"/>
    </xf>
    <xf numFmtId="164" fontId="6" fillId="20" borderId="47" xfId="0" applyNumberFormat="1" applyFont="1" applyFill="1" applyBorder="1" applyAlignment="1">
      <alignment horizontal="left" vertical="center" wrapText="1" indent="1"/>
    </xf>
    <xf numFmtId="164" fontId="15" fillId="20" borderId="48" xfId="0" applyNumberFormat="1" applyFont="1" applyFill="1" applyBorder="1" applyAlignment="1" applyProtection="1">
      <alignment horizontal="center" vertical="center" wrapText="1"/>
      <protection/>
    </xf>
    <xf numFmtId="164" fontId="15" fillId="20" borderId="49" xfId="0" applyNumberFormat="1" applyFont="1" applyFill="1" applyBorder="1" applyAlignment="1" applyProtection="1">
      <alignment horizontal="center" vertical="center" wrapText="1"/>
      <protection/>
    </xf>
    <xf numFmtId="164" fontId="15" fillId="20" borderId="40" xfId="0" applyNumberFormat="1" applyFont="1" applyFill="1" applyBorder="1" applyAlignment="1" applyProtection="1">
      <alignment vertical="center" wrapText="1"/>
      <protection/>
    </xf>
    <xf numFmtId="164" fontId="15" fillId="20" borderId="44" xfId="0" applyNumberFormat="1" applyFont="1" applyFill="1" applyBorder="1" applyAlignment="1" applyProtection="1">
      <alignment vertical="center" wrapText="1"/>
      <protection/>
    </xf>
    <xf numFmtId="164" fontId="6" fillId="20" borderId="16" xfId="0" applyNumberFormat="1" applyFont="1" applyFill="1" applyBorder="1" applyAlignment="1" applyProtection="1">
      <alignment vertical="center" wrapText="1"/>
      <protection/>
    </xf>
    <xf numFmtId="164" fontId="6" fillId="20" borderId="14" xfId="0" applyNumberFormat="1" applyFont="1" applyFill="1" applyBorder="1" applyAlignment="1">
      <alignment horizontal="left" vertical="center" wrapText="1"/>
    </xf>
    <xf numFmtId="164" fontId="15" fillId="20" borderId="28" xfId="0" applyNumberFormat="1" applyFont="1" applyFill="1" applyBorder="1" applyAlignment="1" applyProtection="1">
      <alignment vertical="center" wrapText="1"/>
      <protection/>
    </xf>
    <xf numFmtId="164" fontId="15" fillId="20" borderId="14" xfId="0" applyNumberFormat="1" applyFont="1" applyFill="1" applyBorder="1" applyAlignment="1" applyProtection="1">
      <alignment vertical="center" wrapText="1"/>
      <protection/>
    </xf>
    <xf numFmtId="164" fontId="15" fillId="20" borderId="10" xfId="0" applyNumberFormat="1" applyFont="1" applyFill="1" applyBorder="1" applyAlignment="1" applyProtection="1">
      <alignment vertical="center" wrapText="1"/>
      <protection/>
    </xf>
    <xf numFmtId="164" fontId="15" fillId="20" borderId="16" xfId="0" applyNumberFormat="1" applyFont="1" applyFill="1" applyBorder="1" applyAlignment="1" applyProtection="1">
      <alignment vertical="center" wrapText="1"/>
      <protection/>
    </xf>
    <xf numFmtId="164" fontId="15" fillId="20" borderId="28" xfId="0" applyNumberFormat="1" applyFont="1" applyFill="1" applyBorder="1" applyAlignment="1">
      <alignment vertical="center" wrapText="1"/>
    </xf>
    <xf numFmtId="164" fontId="15" fillId="20" borderId="50" xfId="0" applyNumberFormat="1" applyFont="1" applyFill="1" applyBorder="1" applyAlignment="1">
      <alignment vertical="center" wrapText="1"/>
    </xf>
    <xf numFmtId="164" fontId="6" fillId="20" borderId="48" xfId="0" applyNumberFormat="1" applyFont="1" applyFill="1" applyBorder="1" applyAlignment="1">
      <alignment vertical="center" wrapText="1"/>
    </xf>
    <xf numFmtId="164" fontId="6" fillId="20" borderId="49" xfId="0" applyNumberFormat="1" applyFont="1" applyFill="1" applyBorder="1" applyAlignment="1">
      <alignment vertical="center" wrapText="1"/>
    </xf>
    <xf numFmtId="164" fontId="6" fillId="20" borderId="10" xfId="58" applyNumberFormat="1" applyFont="1" applyFill="1" applyBorder="1" applyAlignment="1" applyProtection="1">
      <alignment vertical="center"/>
      <protection/>
    </xf>
    <xf numFmtId="164" fontId="6" fillId="20" borderId="16" xfId="58" applyNumberFormat="1" applyFont="1" applyFill="1" applyBorder="1" applyAlignment="1" applyProtection="1">
      <alignment vertical="center"/>
      <protection/>
    </xf>
    <xf numFmtId="164" fontId="15" fillId="20" borderId="40" xfId="58" applyNumberFormat="1" applyFont="1" applyFill="1" applyBorder="1" applyAlignment="1" applyProtection="1">
      <alignment vertical="center"/>
      <protection/>
    </xf>
    <xf numFmtId="164" fontId="15" fillId="20" borderId="44" xfId="58" applyNumberFormat="1" applyFont="1" applyFill="1" applyBorder="1" applyAlignment="1" applyProtection="1">
      <alignment vertical="center"/>
      <protection/>
    </xf>
    <xf numFmtId="164" fontId="15" fillId="20" borderId="37" xfId="58" applyNumberFormat="1" applyFont="1" applyFill="1" applyBorder="1" applyAlignment="1" applyProtection="1">
      <alignment vertical="center"/>
      <protection/>
    </xf>
    <xf numFmtId="164" fontId="15" fillId="0" borderId="10" xfId="58" applyNumberFormat="1" applyFont="1" applyFill="1" applyBorder="1" applyAlignment="1" applyProtection="1">
      <alignment vertical="center"/>
      <protection/>
    </xf>
    <xf numFmtId="164" fontId="15" fillId="0" borderId="16" xfId="58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Border="1" applyAlignment="1" applyProtection="1">
      <alignment horizontal="centerContinuous" vertical="center"/>
      <protection/>
    </xf>
    <xf numFmtId="164" fontId="5" fillId="0" borderId="55" xfId="57" applyNumberFormat="1" applyFont="1" applyBorder="1" applyAlignment="1" applyProtection="1">
      <alignment horizontal="centerContinuous" vertical="center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vertical="center" wrapText="1"/>
      <protection/>
    </xf>
    <xf numFmtId="0" fontId="1" fillId="0" borderId="0" xfId="57" applyFont="1" applyFill="1" applyProtection="1">
      <alignment/>
      <protection/>
    </xf>
    <xf numFmtId="164" fontId="5" fillId="0" borderId="0" xfId="57" applyNumberFormat="1" applyFont="1" applyFill="1" applyBorder="1" applyAlignment="1" applyProtection="1">
      <alignment horizontal="centerContinuous" vertical="center"/>
      <protection/>
    </xf>
    <xf numFmtId="164" fontId="5" fillId="0" borderId="55" xfId="57" applyNumberFormat="1" applyFont="1" applyFill="1" applyBorder="1" applyAlignment="1" applyProtection="1">
      <alignment horizontal="centerContinuous" vertical="center"/>
      <protection/>
    </xf>
    <xf numFmtId="164" fontId="16" fillId="20" borderId="24" xfId="0" applyNumberFormat="1" applyFont="1" applyFill="1" applyBorder="1" applyAlignment="1" applyProtection="1">
      <alignment horizontal="right" vertical="top" wrapText="1"/>
      <protection/>
    </xf>
    <xf numFmtId="164" fontId="15" fillId="0" borderId="17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6" xfId="0" applyNumberFormat="1" applyFont="1" applyBorder="1" applyAlignment="1" applyProtection="1">
      <alignment horizontal="left" vertical="center" wrapText="1" indent="1"/>
      <protection/>
    </xf>
    <xf numFmtId="164" fontId="6" fillId="20" borderId="10" xfId="0" applyNumberFormat="1" applyFont="1" applyFill="1" applyBorder="1" applyAlignment="1" applyProtection="1">
      <alignment vertical="center" wrapText="1"/>
      <protection/>
    </xf>
    <xf numFmtId="164" fontId="6" fillId="21" borderId="10" xfId="0" applyNumberFormat="1" applyFont="1" applyFill="1" applyBorder="1" applyAlignment="1" applyProtection="1">
      <alignment vertical="center" wrapText="1"/>
      <protection/>
    </xf>
    <xf numFmtId="164" fontId="6" fillId="20" borderId="14" xfId="0" applyNumberFormat="1" applyFont="1" applyFill="1" applyBorder="1" applyAlignment="1">
      <alignment vertical="center" wrapText="1"/>
    </xf>
    <xf numFmtId="164" fontId="15" fillId="0" borderId="10" xfId="58" applyNumberFormat="1" applyFont="1" applyBorder="1" applyAlignment="1" applyProtection="1">
      <alignment vertical="center"/>
      <protection/>
    </xf>
    <xf numFmtId="0" fontId="11" fillId="20" borderId="28" xfId="0" applyFont="1" applyFill="1" applyBorder="1" applyAlignment="1" applyProtection="1">
      <alignment vertical="center" wrapText="1"/>
      <protection/>
    </xf>
    <xf numFmtId="0" fontId="6" fillId="20" borderId="14" xfId="0" applyFont="1" applyFill="1" applyBorder="1" applyAlignment="1">
      <alignment horizontal="left" vertical="center" wrapText="1" indent="1"/>
    </xf>
    <xf numFmtId="0" fontId="2" fillId="20" borderId="47" xfId="0" applyFont="1" applyFill="1" applyBorder="1" applyAlignment="1">
      <alignment horizontal="center" vertical="center" wrapText="1"/>
    </xf>
    <xf numFmtId="0" fontId="6" fillId="20" borderId="48" xfId="0" applyFont="1" applyFill="1" applyBorder="1" applyAlignment="1">
      <alignment vertical="center" wrapText="1"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10" xfId="57" applyFont="1" applyBorder="1" applyAlignment="1" applyProtection="1">
      <alignment horizontal="center" vertical="center" wrapText="1"/>
      <protection/>
    </xf>
    <xf numFmtId="0" fontId="2" fillId="0" borderId="16" xfId="57" applyFont="1" applyBorder="1" applyAlignment="1" applyProtection="1">
      <alignment horizontal="center" vertical="center" wrapText="1"/>
      <protection/>
    </xf>
    <xf numFmtId="0" fontId="17" fillId="0" borderId="14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17" fillId="0" borderId="16" xfId="57" applyFont="1" applyBorder="1" applyAlignment="1" applyProtection="1">
      <alignment horizontal="center" vertical="center" wrapText="1"/>
      <protection/>
    </xf>
    <xf numFmtId="0" fontId="20" fillId="0" borderId="0" xfId="57" applyFont="1">
      <alignment/>
      <protection/>
    </xf>
    <xf numFmtId="0" fontId="2" fillId="0" borderId="14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7" fillId="0" borderId="14" xfId="57" applyFont="1" applyFill="1" applyBorder="1" applyAlignment="1" applyProtection="1">
      <alignment horizontal="center" vertical="center" wrapText="1"/>
      <protection/>
    </xf>
    <xf numFmtId="0" fontId="17" fillId="0" borderId="10" xfId="57" applyFont="1" applyFill="1" applyBorder="1" applyAlignment="1" applyProtection="1">
      <alignment horizontal="center" vertical="center" wrapText="1"/>
      <protection/>
    </xf>
    <xf numFmtId="0" fontId="17" fillId="0" borderId="16" xfId="57" applyFont="1" applyFill="1" applyBorder="1" applyAlignment="1" applyProtection="1">
      <alignment horizontal="center" vertical="center" wrapText="1"/>
      <protection/>
    </xf>
    <xf numFmtId="0" fontId="17" fillId="20" borderId="32" xfId="57" applyFont="1" applyFill="1" applyBorder="1" applyAlignment="1" applyProtection="1">
      <alignment horizontal="left" vertical="center" wrapText="1" indent="1"/>
      <protection/>
    </xf>
    <xf numFmtId="0" fontId="17" fillId="20" borderId="10" xfId="57" applyFont="1" applyFill="1" applyBorder="1" applyAlignment="1" applyProtection="1">
      <alignment horizontal="left" vertical="center" wrapText="1" indent="1"/>
      <protection/>
    </xf>
    <xf numFmtId="164" fontId="17" fillId="20" borderId="32" xfId="57" applyNumberFormat="1" applyFont="1" applyFill="1" applyBorder="1" applyAlignment="1" applyProtection="1">
      <alignment vertical="center" wrapText="1"/>
      <protection/>
    </xf>
    <xf numFmtId="164" fontId="17" fillId="20" borderId="33" xfId="57" applyNumberFormat="1" applyFont="1" applyFill="1" applyBorder="1" applyAlignment="1" applyProtection="1">
      <alignment vertical="center" wrapText="1"/>
      <protection/>
    </xf>
    <xf numFmtId="164" fontId="17" fillId="20" borderId="10" xfId="57" applyNumberFormat="1" applyFont="1" applyFill="1" applyBorder="1" applyAlignment="1" applyProtection="1">
      <alignment vertical="center" wrapText="1"/>
      <protection locked="0"/>
    </xf>
    <xf numFmtId="164" fontId="17" fillId="20" borderId="16" xfId="57" applyNumberFormat="1" applyFont="1" applyFill="1" applyBorder="1" applyAlignment="1" applyProtection="1">
      <alignment vertical="center" wrapText="1"/>
      <protection locked="0"/>
    </xf>
    <xf numFmtId="164" fontId="17" fillId="20" borderId="10" xfId="57" applyNumberFormat="1" applyFont="1" applyFill="1" applyBorder="1" applyAlignment="1" applyProtection="1">
      <alignment vertical="center" wrapText="1"/>
      <protection/>
    </xf>
    <xf numFmtId="0" fontId="20" fillId="0" borderId="56" xfId="57" applyFont="1" applyFill="1" applyBorder="1" applyAlignment="1" applyProtection="1">
      <alignment horizontal="left" vertical="center" wrapText="1" indent="1"/>
      <protection/>
    </xf>
    <xf numFmtId="0" fontId="20" fillId="0" borderId="38" xfId="57" applyFont="1" applyFill="1" applyBorder="1" applyAlignment="1" applyProtection="1">
      <alignment horizontal="left" vertical="center" wrapText="1" indent="1"/>
      <protection/>
    </xf>
    <xf numFmtId="164" fontId="20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38" xfId="57" applyNumberFormat="1" applyFont="1" applyFill="1" applyBorder="1" applyAlignment="1" applyProtection="1">
      <alignment vertical="center" wrapText="1"/>
      <protection locked="0"/>
    </xf>
    <xf numFmtId="164" fontId="20" fillId="0" borderId="40" xfId="57" applyNumberFormat="1" applyFont="1" applyFill="1" applyBorder="1" applyAlignment="1" applyProtection="1">
      <alignment vertical="center" wrapText="1"/>
      <protection locked="0"/>
    </xf>
    <xf numFmtId="0" fontId="20" fillId="0" borderId="48" xfId="57" applyFont="1" applyFill="1" applyBorder="1" applyAlignment="1" applyProtection="1">
      <alignment horizontal="left" vertical="center" wrapText="1" indent="1"/>
      <protection/>
    </xf>
    <xf numFmtId="164" fontId="17" fillId="20" borderId="16" xfId="57" applyNumberFormat="1" applyFont="1" applyFill="1" applyBorder="1" applyAlignment="1" applyProtection="1">
      <alignment vertical="center" wrapText="1"/>
      <protection/>
    </xf>
    <xf numFmtId="0" fontId="20" fillId="0" borderId="35" xfId="57" applyFont="1" applyFill="1" applyBorder="1" applyAlignment="1" applyProtection="1">
      <alignment horizontal="left" vertical="center" wrapText="1" indent="1"/>
      <protection/>
    </xf>
    <xf numFmtId="164" fontId="20" fillId="0" borderId="35" xfId="57" applyNumberFormat="1" applyFont="1" applyFill="1" applyBorder="1" applyAlignment="1" applyProtection="1">
      <alignment vertical="center" wrapText="1"/>
      <protection locked="0"/>
    </xf>
    <xf numFmtId="164" fontId="20" fillId="0" borderId="37" xfId="57" applyNumberFormat="1" applyFont="1" applyFill="1" applyBorder="1" applyAlignment="1" applyProtection="1">
      <alignment vertical="center" wrapText="1"/>
      <protection locked="0"/>
    </xf>
    <xf numFmtId="0" fontId="20" fillId="0" borderId="0" xfId="57" applyFont="1" applyFill="1" applyAlignment="1" applyProtection="1">
      <alignment horizontal="left" indent="1"/>
      <protection/>
    </xf>
    <xf numFmtId="164" fontId="20" fillId="0" borderId="42" xfId="57" applyNumberFormat="1" applyFont="1" applyFill="1" applyBorder="1" applyAlignment="1" applyProtection="1">
      <alignment vertical="center" wrapText="1"/>
      <protection locked="0"/>
    </xf>
    <xf numFmtId="164" fontId="20" fillId="0" borderId="44" xfId="57" applyNumberFormat="1" applyFont="1" applyFill="1" applyBorder="1" applyAlignment="1" applyProtection="1">
      <alignment vertical="center" wrapText="1"/>
      <protection locked="0"/>
    </xf>
    <xf numFmtId="0" fontId="20" fillId="7" borderId="38" xfId="57" applyFont="1" applyFill="1" applyBorder="1" applyAlignment="1" applyProtection="1">
      <alignment horizontal="left" vertical="center" wrapText="1" indent="1"/>
      <protection/>
    </xf>
    <xf numFmtId="0" fontId="21" fillId="0" borderId="38" xfId="57" applyFont="1" applyFill="1" applyBorder="1" applyAlignment="1" applyProtection="1">
      <alignment horizontal="left" vertical="center" wrapText="1" indent="1"/>
      <protection/>
    </xf>
    <xf numFmtId="0" fontId="21" fillId="0" borderId="42" xfId="57" applyFont="1" applyFill="1" applyBorder="1" applyAlignment="1" applyProtection="1">
      <alignment horizontal="left" vertical="center" wrapText="1" indent="1"/>
      <protection/>
    </xf>
    <xf numFmtId="0" fontId="20" fillId="7" borderId="35" xfId="57" applyFont="1" applyFill="1" applyBorder="1" applyAlignment="1" applyProtection="1">
      <alignment horizontal="left" vertical="center" wrapText="1" indent="1"/>
      <protection/>
    </xf>
    <xf numFmtId="0" fontId="20" fillId="0" borderId="57" xfId="57" applyFont="1" applyFill="1" applyBorder="1" applyAlignment="1" applyProtection="1">
      <alignment horizontal="left" vertical="center" wrapText="1" indent="1"/>
      <protection/>
    </xf>
    <xf numFmtId="0" fontId="22" fillId="20" borderId="10" xfId="57" applyFont="1" applyFill="1" applyBorder="1" applyAlignment="1" applyProtection="1">
      <alignment horizontal="left" vertical="center" wrapText="1" indent="1"/>
      <protection/>
    </xf>
    <xf numFmtId="0" fontId="21" fillId="0" borderId="56" xfId="57" applyFont="1" applyFill="1" applyBorder="1" applyAlignment="1" applyProtection="1">
      <alignment horizontal="left" vertical="center" wrapText="1" indent="1"/>
      <protection/>
    </xf>
    <xf numFmtId="0" fontId="21" fillId="0" borderId="38" xfId="57" applyFont="1" applyFill="1" applyBorder="1" applyAlignment="1" applyProtection="1">
      <alignment horizontal="left" vertical="center" wrapText="1" indent="1"/>
      <protection/>
    </xf>
    <xf numFmtId="164" fontId="20" fillId="0" borderId="57" xfId="57" applyNumberFormat="1" applyFont="1" applyFill="1" applyBorder="1" applyAlignment="1" applyProtection="1">
      <alignment horizontal="right" vertical="center" wrapText="1"/>
      <protection locked="0"/>
    </xf>
    <xf numFmtId="0" fontId="17" fillId="20" borderId="32" xfId="57" applyFont="1" applyFill="1" applyBorder="1" applyAlignment="1" applyProtection="1">
      <alignment vertical="center" wrapText="1"/>
      <protection/>
    </xf>
    <xf numFmtId="164" fontId="20" fillId="0" borderId="57" xfId="57" applyNumberFormat="1" applyFont="1" applyFill="1" applyBorder="1" applyAlignment="1" applyProtection="1">
      <alignment vertical="center" wrapText="1"/>
      <protection locked="0"/>
    </xf>
    <xf numFmtId="164" fontId="20" fillId="0" borderId="58" xfId="57" applyNumberFormat="1" applyFont="1" applyFill="1" applyBorder="1" applyAlignment="1" applyProtection="1">
      <alignment vertical="center" wrapText="1"/>
      <protection locked="0"/>
    </xf>
    <xf numFmtId="0" fontId="20" fillId="0" borderId="59" xfId="57" applyFont="1" applyFill="1" applyBorder="1" applyAlignment="1" applyProtection="1">
      <alignment horizontal="left" vertical="center" wrapText="1" indent="1"/>
      <protection/>
    </xf>
    <xf numFmtId="0" fontId="20" fillId="0" borderId="0" xfId="57" applyFont="1" applyAlignment="1" applyProtection="1">
      <alignment horizontal="left" indent="1"/>
      <protection/>
    </xf>
    <xf numFmtId="0" fontId="20" fillId="0" borderId="42" xfId="57" applyFont="1" applyFill="1" applyBorder="1" applyAlignment="1" applyProtection="1">
      <alignment horizontal="left" vertical="center" wrapText="1" indent="1"/>
      <protection/>
    </xf>
    <xf numFmtId="0" fontId="17" fillId="20" borderId="10" xfId="57" applyFont="1" applyFill="1" applyBorder="1" applyAlignment="1" applyProtection="1">
      <alignment vertical="center" wrapText="1"/>
      <protection/>
    </xf>
    <xf numFmtId="164" fontId="6" fillId="0" borderId="60" xfId="0" applyNumberFormat="1" applyFont="1" applyBorder="1" applyAlignment="1">
      <alignment horizontal="centerContinuous" vertical="center"/>
    </xf>
    <xf numFmtId="164" fontId="20" fillId="20" borderId="10" xfId="57" applyNumberFormat="1" applyFont="1" applyFill="1" applyBorder="1" applyAlignment="1" applyProtection="1">
      <alignment horizontal="right" vertical="center" wrapText="1"/>
      <protection/>
    </xf>
    <xf numFmtId="3" fontId="11" fillId="21" borderId="34" xfId="0" applyNumberFormat="1" applyFont="1" applyFill="1" applyBorder="1" applyAlignment="1" applyProtection="1">
      <alignment horizontal="right" vertical="center" wrapText="1"/>
      <protection/>
    </xf>
    <xf numFmtId="164" fontId="2" fillId="0" borderId="16" xfId="0" applyNumberFormat="1" applyFont="1" applyBorder="1" applyAlignment="1">
      <alignment horizontal="center" vertical="center" wrapText="1"/>
    </xf>
    <xf numFmtId="164" fontId="6" fillId="20" borderId="14" xfId="0" applyNumberFormat="1" applyFont="1" applyFill="1" applyBorder="1" applyAlignment="1" applyProtection="1">
      <alignment vertical="center" wrapText="1"/>
      <protection/>
    </xf>
    <xf numFmtId="0" fontId="0" fillId="0" borderId="45" xfId="58" applyFont="1" applyBorder="1" applyAlignment="1" applyProtection="1">
      <alignment horizontal="left" vertical="center" indent="1"/>
      <protection/>
    </xf>
    <xf numFmtId="0" fontId="2" fillId="0" borderId="14" xfId="58" applyFont="1" applyBorder="1" applyAlignment="1" applyProtection="1">
      <alignment horizontal="center"/>
      <protection/>
    </xf>
    <xf numFmtId="0" fontId="19" fillId="0" borderId="10" xfId="58" applyFont="1" applyBorder="1" applyAlignment="1" applyProtection="1">
      <alignment horizontal="left" vertical="center" indent="1"/>
      <protection/>
    </xf>
    <xf numFmtId="0" fontId="15" fillId="0" borderId="56" xfId="58" applyFont="1" applyBorder="1" applyAlignment="1" applyProtection="1">
      <alignment horizontal="left" vertical="center" indent="1"/>
      <protection/>
    </xf>
    <xf numFmtId="0" fontId="15" fillId="0" borderId="38" xfId="58" applyFont="1" applyBorder="1" applyAlignment="1" applyProtection="1">
      <alignment horizontal="left" vertical="center" indent="1"/>
      <protection locked="0"/>
    </xf>
    <xf numFmtId="0" fontId="15" fillId="0" borderId="35" xfId="58" applyFont="1" applyBorder="1" applyAlignment="1" applyProtection="1">
      <alignment horizontal="left" vertical="center" indent="1"/>
      <protection locked="0"/>
    </xf>
    <xf numFmtId="0" fontId="15" fillId="0" borderId="42" xfId="58" applyFont="1" applyBorder="1" applyAlignment="1" applyProtection="1">
      <alignment horizontal="left" vertical="center" indent="1"/>
      <protection locked="0"/>
    </xf>
    <xf numFmtId="0" fontId="6" fillId="20" borderId="10" xfId="58" applyFont="1" applyFill="1" applyBorder="1" applyAlignment="1" applyProtection="1">
      <alignment horizontal="left" vertical="center" indent="1"/>
      <protection/>
    </xf>
    <xf numFmtId="0" fontId="19" fillId="0" borderId="10" xfId="58" applyFont="1" applyFill="1" applyBorder="1" applyAlignment="1" applyProtection="1">
      <alignment horizontal="left" vertical="center" indent="1"/>
      <protection/>
    </xf>
    <xf numFmtId="0" fontId="2" fillId="20" borderId="10" xfId="58" applyFont="1" applyFill="1" applyBorder="1" applyAlignment="1" applyProtection="1">
      <alignment horizontal="left" indent="1"/>
      <protection locked="0"/>
    </xf>
    <xf numFmtId="164" fontId="2" fillId="20" borderId="10" xfId="58" applyNumberFormat="1" applyFont="1" applyFill="1" applyBorder="1" applyProtection="1">
      <alignment/>
      <protection/>
    </xf>
    <xf numFmtId="164" fontId="2" fillId="20" borderId="16" xfId="58" applyNumberFormat="1" applyFont="1" applyFill="1" applyBorder="1" applyProtection="1">
      <alignment/>
      <protection/>
    </xf>
    <xf numFmtId="164" fontId="15" fillId="0" borderId="56" xfId="58" applyNumberFormat="1" applyFont="1" applyBorder="1" applyAlignment="1" applyProtection="1">
      <alignment vertical="center"/>
      <protection locked="0"/>
    </xf>
    <xf numFmtId="164" fontId="15" fillId="20" borderId="61" xfId="58" applyNumberFormat="1" applyFont="1" applyFill="1" applyBorder="1" applyAlignment="1" applyProtection="1">
      <alignment vertical="center"/>
      <protection/>
    </xf>
    <xf numFmtId="0" fontId="17" fillId="20" borderId="31" xfId="57" applyFont="1" applyFill="1" applyBorder="1" applyAlignment="1" applyProtection="1">
      <alignment horizontal="left" vertical="center" wrapText="1" indent="1"/>
      <protection/>
    </xf>
    <xf numFmtId="0" fontId="17" fillId="20" borderId="14" xfId="57" applyFont="1" applyFill="1" applyBorder="1" applyAlignment="1" applyProtection="1">
      <alignment horizontal="left" vertical="center" wrapText="1" indent="1"/>
      <protection/>
    </xf>
    <xf numFmtId="49" fontId="20" fillId="0" borderId="45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47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7" applyNumberFormat="1" applyFont="1" applyFill="1" applyBorder="1" applyAlignment="1" applyProtection="1">
      <alignment horizontal="left" vertical="center" wrapText="1" indent="1"/>
      <protection/>
    </xf>
    <xf numFmtId="49" fontId="20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20" fillId="7" borderId="17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46" xfId="57" applyNumberFormat="1" applyFont="1" applyFill="1" applyBorder="1" applyAlignment="1" applyProtection="1">
      <alignment horizontal="left" vertical="center" wrapText="1" indent="1"/>
      <protection/>
    </xf>
    <xf numFmtId="49" fontId="20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0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0" fillId="20" borderId="16" xfId="57" applyNumberFormat="1" applyFont="1" applyFill="1" applyBorder="1" applyAlignment="1" applyProtection="1">
      <alignment horizontal="right" vertical="center" wrapText="1"/>
      <protection/>
    </xf>
    <xf numFmtId="164" fontId="17" fillId="20" borderId="32" xfId="57" applyNumberFormat="1" applyFont="1" applyFill="1" applyBorder="1" applyAlignment="1" applyProtection="1">
      <alignment horizontal="right" vertical="center" wrapText="1"/>
      <protection/>
    </xf>
    <xf numFmtId="164" fontId="17" fillId="20" borderId="33" xfId="57" applyNumberFormat="1" applyFont="1" applyFill="1" applyBorder="1" applyAlignment="1" applyProtection="1">
      <alignment horizontal="right" vertical="center" wrapText="1"/>
      <protection/>
    </xf>
    <xf numFmtId="164" fontId="17" fillId="20" borderId="10" xfId="57" applyNumberFormat="1" applyFont="1" applyFill="1" applyBorder="1" applyAlignment="1" applyProtection="1">
      <alignment horizontal="right" vertical="center" wrapText="1"/>
      <protection locked="0"/>
    </xf>
    <xf numFmtId="164" fontId="17" fillId="20" borderId="16" xfId="57" applyNumberFormat="1" applyFont="1" applyFill="1" applyBorder="1" applyAlignment="1" applyProtection="1">
      <alignment horizontal="right" vertical="center" wrapText="1"/>
      <protection locked="0"/>
    </xf>
    <xf numFmtId="164" fontId="17" fillId="20" borderId="10" xfId="57" applyNumberFormat="1" applyFont="1" applyFill="1" applyBorder="1" applyAlignment="1" applyProtection="1">
      <alignment horizontal="right" vertical="center" wrapText="1"/>
      <protection/>
    </xf>
    <xf numFmtId="164" fontId="20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7" fillId="20" borderId="16" xfId="57" applyNumberFormat="1" applyFont="1" applyFill="1" applyBorder="1" applyAlignment="1" applyProtection="1">
      <alignment horizontal="right" vertical="center" wrapText="1"/>
      <protection/>
    </xf>
    <xf numFmtId="164" fontId="20" fillId="0" borderId="35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0" fillId="7" borderId="38" xfId="57" applyNumberFormat="1" applyFont="1" applyFill="1" applyBorder="1" applyAlignment="1" applyProtection="1">
      <alignment horizontal="right" vertical="center" wrapText="1"/>
      <protection/>
    </xf>
    <xf numFmtId="164" fontId="20" fillId="7" borderId="40" xfId="57" applyNumberFormat="1" applyFont="1" applyFill="1" applyBorder="1" applyAlignment="1" applyProtection="1">
      <alignment horizontal="right" vertical="center" wrapText="1"/>
      <protection/>
    </xf>
    <xf numFmtId="164" fontId="21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0" fillId="7" borderId="35" xfId="57" applyNumberFormat="1" applyFont="1" applyFill="1" applyBorder="1" applyAlignment="1" applyProtection="1">
      <alignment horizontal="right" vertical="center" wrapText="1"/>
      <protection/>
    </xf>
    <xf numFmtId="164" fontId="20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3" fillId="0" borderId="0" xfId="56" applyAlignment="1">
      <alignment horizontal="center"/>
      <protection/>
    </xf>
    <xf numFmtId="0" fontId="25" fillId="0" borderId="0" xfId="56" applyFont="1" applyAlignment="1">
      <alignment horizontal="right"/>
      <protection/>
    </xf>
    <xf numFmtId="0" fontId="23" fillId="0" borderId="0" xfId="56">
      <alignment/>
      <protection/>
    </xf>
    <xf numFmtId="0" fontId="26" fillId="0" borderId="0" xfId="56" applyFont="1" applyAlignment="1">
      <alignment/>
      <protection/>
    </xf>
    <xf numFmtId="0" fontId="27" fillId="0" borderId="0" xfId="56" applyFont="1">
      <alignment/>
      <protection/>
    </xf>
    <xf numFmtId="0" fontId="24" fillId="0" borderId="62" xfId="56" applyFont="1" applyBorder="1" applyAlignment="1">
      <alignment horizontal="center"/>
      <protection/>
    </xf>
    <xf numFmtId="0" fontId="24" fillId="0" borderId="63" xfId="56" applyFont="1" applyBorder="1">
      <alignment/>
      <protection/>
    </xf>
    <xf numFmtId="0" fontId="24" fillId="0" borderId="63" xfId="56" applyFont="1" applyBorder="1" applyAlignment="1">
      <alignment horizontal="center"/>
      <protection/>
    </xf>
    <xf numFmtId="0" fontId="24" fillId="0" borderId="64" xfId="56" applyFont="1" applyBorder="1">
      <alignment/>
      <protection/>
    </xf>
    <xf numFmtId="0" fontId="24" fillId="0" borderId="65" xfId="56" applyFont="1" applyBorder="1" applyAlignment="1">
      <alignment horizontal="center"/>
      <protection/>
    </xf>
    <xf numFmtId="0" fontId="24" fillId="0" borderId="35" xfId="56" applyFont="1" applyBorder="1">
      <alignment/>
      <protection/>
    </xf>
    <xf numFmtId="0" fontId="24" fillId="0" borderId="35" xfId="56" applyFont="1" applyBorder="1" applyAlignment="1">
      <alignment horizontal="center"/>
      <protection/>
    </xf>
    <xf numFmtId="0" fontId="24" fillId="0" borderId="66" xfId="56" applyFont="1" applyBorder="1">
      <alignment/>
      <protection/>
    </xf>
    <xf numFmtId="0" fontId="24" fillId="0" borderId="67" xfId="56" applyFont="1" applyBorder="1" applyAlignment="1">
      <alignment horizontal="center"/>
      <protection/>
    </xf>
    <xf numFmtId="0" fontId="24" fillId="0" borderId="38" xfId="56" applyFont="1" applyBorder="1">
      <alignment/>
      <protection/>
    </xf>
    <xf numFmtId="0" fontId="23" fillId="0" borderId="38" xfId="56" applyBorder="1" applyAlignment="1">
      <alignment horizontal="center"/>
      <protection/>
    </xf>
    <xf numFmtId="0" fontId="24" fillId="0" borderId="68" xfId="56" applyFont="1" applyBorder="1">
      <alignment/>
      <protection/>
    </xf>
    <xf numFmtId="0" fontId="25" fillId="0" borderId="68" xfId="56" applyFont="1" applyBorder="1">
      <alignment/>
      <protection/>
    </xf>
    <xf numFmtId="0" fontId="23" fillId="0" borderId="68" xfId="56" applyBorder="1">
      <alignment/>
      <protection/>
    </xf>
    <xf numFmtId="0" fontId="24" fillId="0" borderId="69" xfId="56" applyFont="1" applyBorder="1" applyAlignment="1">
      <alignment horizontal="center"/>
      <protection/>
    </xf>
    <xf numFmtId="0" fontId="24" fillId="0" borderId="70" xfId="56" applyFont="1" applyBorder="1">
      <alignment/>
      <protection/>
    </xf>
    <xf numFmtId="0" fontId="23" fillId="0" borderId="70" xfId="56" applyBorder="1" applyAlignment="1">
      <alignment horizontal="center"/>
      <protection/>
    </xf>
    <xf numFmtId="0" fontId="23" fillId="0" borderId="71" xfId="56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58" applyFont="1" applyProtection="1">
      <alignment/>
      <protection/>
    </xf>
    <xf numFmtId="0" fontId="28" fillId="0" borderId="0" xfId="58" applyFont="1" applyAlignment="1" applyProtection="1">
      <alignment vertical="center"/>
      <protection/>
    </xf>
    <xf numFmtId="0" fontId="28" fillId="0" borderId="0" xfId="58" applyFont="1" applyAlignment="1" applyProtection="1">
      <alignment vertical="center"/>
      <protection locked="0"/>
    </xf>
    <xf numFmtId="0" fontId="28" fillId="0" borderId="0" xfId="58" applyFont="1" applyProtection="1">
      <alignment/>
      <protection locked="0"/>
    </xf>
    <xf numFmtId="0" fontId="2" fillId="20" borderId="14" xfId="58" applyFont="1" applyFill="1" applyBorder="1" applyProtection="1">
      <alignment/>
      <protection locked="0"/>
    </xf>
    <xf numFmtId="0" fontId="2" fillId="20" borderId="10" xfId="58" applyFont="1" applyFill="1" applyBorder="1" applyProtection="1">
      <alignment/>
      <protection locked="0"/>
    </xf>
    <xf numFmtId="164" fontId="2" fillId="20" borderId="10" xfId="58" applyNumberFormat="1" applyFont="1" applyFill="1" applyBorder="1" applyProtection="1">
      <alignment/>
      <protection locked="0"/>
    </xf>
    <xf numFmtId="0" fontId="3" fillId="20" borderId="16" xfId="58" applyFont="1" applyFill="1" applyBorder="1" applyProtection="1">
      <alignment/>
      <protection/>
    </xf>
    <xf numFmtId="49" fontId="17" fillId="20" borderId="14" xfId="57" applyNumberFormat="1" applyFont="1" applyFill="1" applyBorder="1" applyAlignment="1" applyProtection="1">
      <alignment horizontal="left" vertical="center" wrapText="1" indent="1"/>
      <protection/>
    </xf>
    <xf numFmtId="164" fontId="20" fillId="7" borderId="35" xfId="57" applyNumberFormat="1" applyFont="1" applyFill="1" applyBorder="1" applyAlignment="1" applyProtection="1">
      <alignment horizontal="right" vertical="center" wrapText="1"/>
      <protection locked="0"/>
    </xf>
    <xf numFmtId="0" fontId="23" fillId="0" borderId="38" xfId="56" applyFont="1" applyBorder="1" applyAlignment="1">
      <alignment horizontal="center"/>
      <protection/>
    </xf>
    <xf numFmtId="0" fontId="23" fillId="0" borderId="68" xfId="56" applyFont="1" applyBorder="1">
      <alignment/>
      <protection/>
    </xf>
    <xf numFmtId="0" fontId="2" fillId="0" borderId="29" xfId="0" applyFont="1" applyBorder="1" applyAlignment="1">
      <alignment horizontal="center" vertical="center" wrapText="1"/>
    </xf>
    <xf numFmtId="164" fontId="6" fillId="20" borderId="29" xfId="0" applyNumberFormat="1" applyFont="1" applyFill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0" fillId="0" borderId="40" xfId="0" applyNumberFormat="1" applyBorder="1" applyAlignment="1">
      <alignment vertical="center" wrapText="1"/>
    </xf>
    <xf numFmtId="1" fontId="15" fillId="0" borderId="38" xfId="0" applyNumberFormat="1" applyFont="1" applyBorder="1" applyAlignment="1" applyProtection="1">
      <alignment horizontal="right" vertical="center" wrapText="1"/>
      <protection locked="0"/>
    </xf>
    <xf numFmtId="1" fontId="15" fillId="0" borderId="42" xfId="0" applyNumberFormat="1" applyFont="1" applyBorder="1" applyAlignment="1" applyProtection="1">
      <alignment horizontal="right" vertical="center" wrapText="1"/>
      <protection locked="0"/>
    </xf>
    <xf numFmtId="0" fontId="0" fillId="0" borderId="0" xfId="57" applyFont="1">
      <alignment/>
      <protection/>
    </xf>
    <xf numFmtId="164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0" borderId="13" xfId="0" applyFont="1" applyFill="1" applyBorder="1" applyAlignment="1">
      <alignment horizontal="center" vertical="center" wrapText="1"/>
    </xf>
    <xf numFmtId="164" fontId="6" fillId="20" borderId="39" xfId="0" applyNumberFormat="1" applyFont="1" applyFill="1" applyBorder="1" applyAlignment="1" applyProtection="1">
      <alignment vertical="center" wrapText="1"/>
      <protection locked="0"/>
    </xf>
    <xf numFmtId="3" fontId="0" fillId="0" borderId="44" xfId="0" applyNumberFormat="1" applyBorder="1" applyAlignment="1">
      <alignment vertical="center" wrapText="1"/>
    </xf>
    <xf numFmtId="0" fontId="2" fillId="20" borderId="13" xfId="0" applyFont="1" applyFill="1" applyBorder="1" applyAlignment="1">
      <alignment horizontal="center" vertical="center" wrapText="1"/>
    </xf>
    <xf numFmtId="164" fontId="2" fillId="20" borderId="39" xfId="0" applyNumberFormat="1" applyFont="1" applyFill="1" applyBorder="1" applyAlignment="1">
      <alignment horizontal="right" vertical="center" wrapText="1"/>
    </xf>
    <xf numFmtId="164" fontId="2" fillId="20" borderId="40" xfId="0" applyNumberFormat="1" applyFont="1" applyFill="1" applyBorder="1" applyAlignment="1">
      <alignment horizontal="right" vertical="center" wrapText="1"/>
    </xf>
    <xf numFmtId="0" fontId="4" fillId="0" borderId="55" xfId="0" applyFont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right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72" xfId="0" applyNumberFormat="1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72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72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94" customWidth="1"/>
    <col min="2" max="2" width="7.375" style="295" customWidth="1"/>
    <col min="3" max="3" width="12.00390625" style="296" customWidth="1"/>
    <col min="4" max="4" width="50.50390625" style="298" bestFit="1" customWidth="1"/>
    <col min="5" max="16384" width="10.625" style="298" customWidth="1"/>
  </cols>
  <sheetData>
    <row r="1" ht="12.75">
      <c r="D1" s="297" t="s">
        <v>235</v>
      </c>
    </row>
    <row r="4" spans="1:5" s="300" customFormat="1" ht="18">
      <c r="A4" s="299" t="s">
        <v>236</v>
      </c>
      <c r="B4" s="299"/>
      <c r="C4" s="299"/>
      <c r="D4" s="299"/>
      <c r="E4" s="299"/>
    </row>
    <row r="5" ht="13.5" thickBot="1"/>
    <row r="6" spans="1:8" s="295" customFormat="1" ht="14.25" thickBot="1" thickTop="1">
      <c r="A6" s="301" t="s">
        <v>237</v>
      </c>
      <c r="B6" s="302" t="s">
        <v>238</v>
      </c>
      <c r="C6" s="303" t="s">
        <v>239</v>
      </c>
      <c r="D6" s="304" t="s">
        <v>240</v>
      </c>
      <c r="H6" s="298"/>
    </row>
    <row r="7" spans="1:8" s="295" customFormat="1" ht="13.5" thickTop="1">
      <c r="A7" s="305"/>
      <c r="B7" s="306"/>
      <c r="C7" s="307"/>
      <c r="D7" s="308"/>
      <c r="H7" s="298"/>
    </row>
    <row r="8" spans="1:8" s="295" customFormat="1" ht="12.75">
      <c r="A8" s="305"/>
      <c r="B8" s="306"/>
      <c r="C8" s="307"/>
      <c r="D8" s="308"/>
      <c r="H8" s="298"/>
    </row>
    <row r="9" spans="1:4" ht="12.75">
      <c r="A9" s="309">
        <v>1</v>
      </c>
      <c r="B9" s="310"/>
      <c r="C9" s="311"/>
      <c r="D9" s="312" t="s">
        <v>241</v>
      </c>
    </row>
    <row r="10" spans="1:4" ht="12.75">
      <c r="A10" s="309"/>
      <c r="B10" s="310">
        <v>1</v>
      </c>
      <c r="C10" s="311"/>
      <c r="D10" s="312" t="s">
        <v>61</v>
      </c>
    </row>
    <row r="11" spans="1:4" ht="12.75">
      <c r="A11" s="309"/>
      <c r="B11" s="310">
        <v>2</v>
      </c>
      <c r="C11" s="311"/>
      <c r="D11" s="312" t="s">
        <v>63</v>
      </c>
    </row>
    <row r="12" spans="1:4" ht="12.75">
      <c r="A12" s="309"/>
      <c r="B12" s="310">
        <v>3</v>
      </c>
      <c r="C12" s="311"/>
      <c r="D12" s="312" t="s">
        <v>219</v>
      </c>
    </row>
    <row r="13" spans="1:4" ht="12.75">
      <c r="A13" s="309"/>
      <c r="B13" s="310">
        <v>4</v>
      </c>
      <c r="C13" s="311"/>
      <c r="D13" s="312" t="s">
        <v>64</v>
      </c>
    </row>
    <row r="14" spans="1:4" ht="12.75">
      <c r="A14" s="309"/>
      <c r="B14" s="310">
        <v>5</v>
      </c>
      <c r="C14" s="311"/>
      <c r="D14" s="312" t="s">
        <v>255</v>
      </c>
    </row>
    <row r="15" spans="1:4" ht="12.75">
      <c r="A15" s="309"/>
      <c r="B15" s="310">
        <v>6</v>
      </c>
      <c r="C15" s="311"/>
      <c r="D15" s="312" t="s">
        <v>242</v>
      </c>
    </row>
    <row r="16" spans="1:4" ht="12.75">
      <c r="A16" s="309"/>
      <c r="B16" s="310"/>
      <c r="C16" s="311"/>
      <c r="D16" s="312"/>
    </row>
    <row r="17" spans="1:4" ht="12.75">
      <c r="A17" s="309"/>
      <c r="B17" s="310"/>
      <c r="C17" s="311"/>
      <c r="D17" s="313" t="s">
        <v>47</v>
      </c>
    </row>
    <row r="18" spans="1:4" ht="12.75">
      <c r="A18" s="309"/>
      <c r="B18" s="310"/>
      <c r="C18" s="330" t="s">
        <v>290</v>
      </c>
      <c r="D18" s="314" t="s">
        <v>243</v>
      </c>
    </row>
    <row r="19" spans="1:4" ht="12.75">
      <c r="A19" s="309"/>
      <c r="B19" s="310"/>
      <c r="C19" s="330" t="s">
        <v>291</v>
      </c>
      <c r="D19" s="314" t="s">
        <v>51</v>
      </c>
    </row>
    <row r="20" spans="1:4" ht="12.75">
      <c r="A20" s="309"/>
      <c r="B20" s="310"/>
      <c r="C20" s="330" t="s">
        <v>292</v>
      </c>
      <c r="D20" s="314" t="s">
        <v>127</v>
      </c>
    </row>
    <row r="21" spans="1:4" ht="12.75">
      <c r="A21" s="309"/>
      <c r="B21" s="310"/>
      <c r="C21" s="330" t="s">
        <v>293</v>
      </c>
      <c r="D21" s="314" t="s">
        <v>244</v>
      </c>
    </row>
    <row r="22" spans="1:4" ht="12.75">
      <c r="A22" s="309"/>
      <c r="B22" s="310"/>
      <c r="C22" s="330" t="s">
        <v>294</v>
      </c>
      <c r="D22" s="331" t="s">
        <v>295</v>
      </c>
    </row>
    <row r="23" spans="1:4" ht="12.75">
      <c r="A23" s="309"/>
      <c r="B23" s="310"/>
      <c r="C23" s="330" t="s">
        <v>296</v>
      </c>
      <c r="D23" s="314" t="s">
        <v>117</v>
      </c>
    </row>
    <row r="24" spans="1:4" ht="12.75">
      <c r="A24" s="309"/>
      <c r="B24" s="310"/>
      <c r="C24" s="330" t="s">
        <v>297</v>
      </c>
      <c r="D24" s="314" t="s">
        <v>54</v>
      </c>
    </row>
    <row r="25" spans="1:4" ht="12.75">
      <c r="A25" s="309"/>
      <c r="B25" s="310"/>
      <c r="C25" s="330" t="s">
        <v>299</v>
      </c>
      <c r="D25" s="331" t="s">
        <v>62</v>
      </c>
    </row>
    <row r="26" spans="1:4" ht="12.75">
      <c r="A26" s="309"/>
      <c r="B26" s="310"/>
      <c r="C26" s="311"/>
      <c r="D26" s="313" t="s">
        <v>55</v>
      </c>
    </row>
    <row r="27" spans="1:4" ht="12.75">
      <c r="A27" s="309"/>
      <c r="B27" s="310"/>
      <c r="C27" s="330" t="s">
        <v>290</v>
      </c>
      <c r="D27" s="314" t="s">
        <v>56</v>
      </c>
    </row>
    <row r="28" spans="1:4" ht="12.75">
      <c r="A28" s="309"/>
      <c r="B28" s="310"/>
      <c r="C28" s="330" t="s">
        <v>291</v>
      </c>
      <c r="D28" s="314" t="s">
        <v>58</v>
      </c>
    </row>
    <row r="29" spans="1:4" ht="12.75">
      <c r="A29" s="309"/>
      <c r="B29" s="310"/>
      <c r="C29" s="330" t="s">
        <v>292</v>
      </c>
      <c r="D29" s="314" t="s">
        <v>39</v>
      </c>
    </row>
    <row r="30" spans="1:4" ht="12.75">
      <c r="A30" s="309"/>
      <c r="B30" s="310"/>
      <c r="C30" s="330" t="s">
        <v>293</v>
      </c>
      <c r="D30" s="314" t="s">
        <v>140</v>
      </c>
    </row>
    <row r="31" spans="1:4" ht="12.75">
      <c r="A31" s="309"/>
      <c r="B31" s="310"/>
      <c r="C31" s="330" t="s">
        <v>294</v>
      </c>
      <c r="D31" s="314" t="s">
        <v>60</v>
      </c>
    </row>
    <row r="32" spans="1:4" ht="12.75">
      <c r="A32" s="309"/>
      <c r="B32" s="310"/>
      <c r="C32" s="330" t="s">
        <v>296</v>
      </c>
      <c r="D32" s="331" t="s">
        <v>298</v>
      </c>
    </row>
    <row r="33" spans="1:4" ht="12.75">
      <c r="A33" s="309"/>
      <c r="B33" s="310"/>
      <c r="C33" s="330" t="s">
        <v>297</v>
      </c>
      <c r="D33" s="314" t="s">
        <v>119</v>
      </c>
    </row>
    <row r="34" spans="1:4" ht="12.75">
      <c r="A34" s="309"/>
      <c r="B34" s="310"/>
      <c r="C34" s="330" t="s">
        <v>299</v>
      </c>
      <c r="D34" s="314" t="s">
        <v>156</v>
      </c>
    </row>
    <row r="35" spans="1:4" ht="13.5" thickBot="1">
      <c r="A35" s="315"/>
      <c r="B35" s="316"/>
      <c r="C35" s="317"/>
      <c r="D35" s="318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352" t="s">
        <v>66</v>
      </c>
      <c r="C4" s="352"/>
    </row>
    <row r="5" spans="1:3" s="18" customFormat="1" ht="22.5" customHeight="1" thickBot="1">
      <c r="A5" s="26" t="s">
        <v>332</v>
      </c>
      <c r="B5" s="332" t="s">
        <v>303</v>
      </c>
      <c r="C5" s="27" t="s">
        <v>304</v>
      </c>
    </row>
    <row r="6" spans="1:3" ht="34.5" customHeight="1">
      <c r="A6" s="101" t="s">
        <v>418</v>
      </c>
      <c r="B6" s="80">
        <v>11349</v>
      </c>
      <c r="C6" s="334">
        <v>8798</v>
      </c>
    </row>
    <row r="7" spans="1:3" ht="30" customHeight="1">
      <c r="A7" s="102"/>
      <c r="B7" s="83"/>
      <c r="C7" s="335"/>
    </row>
    <row r="8" spans="1:3" ht="26.25" customHeight="1">
      <c r="A8" s="103"/>
      <c r="B8" s="83"/>
      <c r="C8" s="335"/>
    </row>
    <row r="9" spans="1:3" ht="26.25" customHeight="1">
      <c r="A9" s="103"/>
      <c r="B9" s="83"/>
      <c r="C9" s="335"/>
    </row>
    <row r="10" spans="1:3" ht="31.5" customHeight="1">
      <c r="A10" s="103"/>
      <c r="B10" s="83"/>
      <c r="C10" s="335"/>
    </row>
    <row r="11" spans="1:3" ht="18" customHeight="1" thickBot="1">
      <c r="A11" s="102"/>
      <c r="B11" s="83"/>
      <c r="C11" s="335"/>
    </row>
    <row r="12" spans="1:3" ht="25.5" customHeight="1" thickBot="1">
      <c r="A12" s="180" t="s">
        <v>74</v>
      </c>
      <c r="B12" s="333">
        <f>SUM(B6:B11)</f>
        <v>11349</v>
      </c>
      <c r="C12" s="141">
        <f>SUM(C6:C11)</f>
        <v>8798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73" t="s">
        <v>66</v>
      </c>
    </row>
    <row r="2" spans="1:8" s="7" customFormat="1" ht="26.25" customHeight="1">
      <c r="A2" s="362" t="s">
        <v>86</v>
      </c>
      <c r="B2" s="364" t="s">
        <v>94</v>
      </c>
      <c r="C2" s="362" t="s">
        <v>133</v>
      </c>
      <c r="D2" s="362" t="s">
        <v>132</v>
      </c>
      <c r="E2" s="231" t="s">
        <v>93</v>
      </c>
      <c r="F2" s="122"/>
      <c r="G2" s="122"/>
      <c r="H2" s="123"/>
    </row>
    <row r="3" spans="1:8" s="8" customFormat="1" ht="32.25" customHeight="1" thickBot="1">
      <c r="A3" s="363"/>
      <c r="B3" s="365"/>
      <c r="C3" s="365"/>
      <c r="D3" s="363"/>
      <c r="E3" s="124" t="s">
        <v>346</v>
      </c>
      <c r="F3" s="125" t="s">
        <v>359</v>
      </c>
      <c r="G3" s="125" t="s">
        <v>416</v>
      </c>
      <c r="H3" s="126" t="s">
        <v>419</v>
      </c>
    </row>
    <row r="4" spans="1:8" s="9" customFormat="1" ht="18" customHeight="1" thickBot="1">
      <c r="A4" s="109">
        <v>1</v>
      </c>
      <c r="B4" s="110">
        <v>2</v>
      </c>
      <c r="C4" s="110">
        <v>3</v>
      </c>
      <c r="D4" s="111">
        <v>4</v>
      </c>
      <c r="E4" s="109">
        <v>5</v>
      </c>
      <c r="F4" s="111">
        <v>6</v>
      </c>
      <c r="G4" s="111">
        <v>7</v>
      </c>
      <c r="H4" s="112">
        <v>8</v>
      </c>
    </row>
    <row r="5" spans="1:8" ht="18" customHeight="1" thickBot="1">
      <c r="A5" s="113" t="s">
        <v>3</v>
      </c>
      <c r="B5" s="118" t="s">
        <v>95</v>
      </c>
      <c r="C5" s="114"/>
      <c r="D5" s="115"/>
      <c r="E5" s="235">
        <f>SUM(E6:E9)</f>
        <v>0</v>
      </c>
      <c r="F5" s="140">
        <f>SUM(F6:F9)</f>
        <v>0</v>
      </c>
      <c r="G5" s="140">
        <f>SUM(G6:G9)</f>
        <v>0</v>
      </c>
      <c r="H5" s="141">
        <f>SUM(H6:H9)</f>
        <v>0</v>
      </c>
    </row>
    <row r="6" spans="1:8" ht="18" customHeight="1">
      <c r="A6" s="116" t="s">
        <v>4</v>
      </c>
      <c r="B6" s="119" t="s">
        <v>352</v>
      </c>
      <c r="C6" s="117"/>
      <c r="D6" s="107"/>
      <c r="E6" s="85"/>
      <c r="F6" s="82"/>
      <c r="G6" s="82"/>
      <c r="H6" s="84"/>
    </row>
    <row r="7" spans="1:8" ht="18" customHeight="1">
      <c r="A7" s="116" t="s">
        <v>6</v>
      </c>
      <c r="B7" s="119" t="s">
        <v>88</v>
      </c>
      <c r="C7" s="117"/>
      <c r="D7" s="107"/>
      <c r="E7" s="85"/>
      <c r="F7" s="82"/>
      <c r="G7" s="82"/>
      <c r="H7" s="84"/>
    </row>
    <row r="8" spans="1:8" ht="18" customHeight="1">
      <c r="A8" s="116" t="s">
        <v>7</v>
      </c>
      <c r="B8" s="119" t="s">
        <v>88</v>
      </c>
      <c r="C8" s="117"/>
      <c r="D8" s="107"/>
      <c r="E8" s="85"/>
      <c r="F8" s="82"/>
      <c r="G8" s="82"/>
      <c r="H8" s="84"/>
    </row>
    <row r="9" spans="1:8" ht="18" customHeight="1" thickBot="1">
      <c r="A9" s="116" t="s">
        <v>8</v>
      </c>
      <c r="B9" s="119" t="s">
        <v>88</v>
      </c>
      <c r="C9" s="117"/>
      <c r="D9" s="107"/>
      <c r="E9" s="85"/>
      <c r="F9" s="82"/>
      <c r="G9" s="82"/>
      <c r="H9" s="84"/>
    </row>
    <row r="10" spans="1:8" ht="18" customHeight="1" thickBot="1">
      <c r="A10" s="113" t="s">
        <v>9</v>
      </c>
      <c r="B10" s="118" t="s">
        <v>96</v>
      </c>
      <c r="C10" s="114"/>
      <c r="D10" s="115"/>
      <c r="E10" s="235">
        <f>SUM(E11:E14)</f>
        <v>0</v>
      </c>
      <c r="F10" s="175">
        <f>SUM(F11:F14)</f>
        <v>2439</v>
      </c>
      <c r="G10" s="175">
        <f>SUM(G11:G14)</f>
        <v>1954</v>
      </c>
      <c r="H10" s="147">
        <f>SUM(H11:H14)</f>
        <v>1469</v>
      </c>
    </row>
    <row r="11" spans="1:8" ht="18" customHeight="1">
      <c r="A11" s="116" t="s">
        <v>10</v>
      </c>
      <c r="B11" s="119" t="s">
        <v>249</v>
      </c>
      <c r="C11" s="117">
        <v>2013</v>
      </c>
      <c r="D11" s="107">
        <v>2018</v>
      </c>
      <c r="E11" s="85"/>
      <c r="F11" s="82">
        <v>2439</v>
      </c>
      <c r="G11" s="82">
        <v>1954</v>
      </c>
      <c r="H11" s="84">
        <v>1469</v>
      </c>
    </row>
    <row r="12" spans="1:8" ht="18" customHeight="1">
      <c r="A12" s="116" t="s">
        <v>11</v>
      </c>
      <c r="B12" s="119"/>
      <c r="C12" s="117"/>
      <c r="D12" s="107"/>
      <c r="E12" s="85"/>
      <c r="F12" s="82"/>
      <c r="G12" s="82"/>
      <c r="H12" s="84"/>
    </row>
    <row r="13" spans="1:8" ht="18" customHeight="1">
      <c r="A13" s="116" t="s">
        <v>12</v>
      </c>
      <c r="B13" s="119" t="s">
        <v>88</v>
      </c>
      <c r="C13" s="117"/>
      <c r="D13" s="107"/>
      <c r="E13" s="85"/>
      <c r="F13" s="82"/>
      <c r="G13" s="82"/>
      <c r="H13" s="84"/>
    </row>
    <row r="14" spans="1:8" ht="18" customHeight="1" thickBot="1">
      <c r="A14" s="116" t="s">
        <v>13</v>
      </c>
      <c r="B14" s="119" t="s">
        <v>88</v>
      </c>
      <c r="C14" s="117"/>
      <c r="D14" s="107"/>
      <c r="E14" s="85"/>
      <c r="F14" s="82"/>
      <c r="G14" s="82"/>
      <c r="H14" s="84"/>
    </row>
    <row r="15" spans="1:8" ht="18" customHeight="1" thickBot="1">
      <c r="A15" s="113" t="s">
        <v>14</v>
      </c>
      <c r="B15" s="118" t="s">
        <v>97</v>
      </c>
      <c r="C15" s="114"/>
      <c r="D15" s="115"/>
      <c r="E15" s="177">
        <f>E5+E10</f>
        <v>0</v>
      </c>
      <c r="F15" s="140">
        <f>F5+F10</f>
        <v>2439</v>
      </c>
      <c r="G15" s="140">
        <f>G5+G10</f>
        <v>1954</v>
      </c>
      <c r="H15" s="141">
        <f>H5+H10</f>
        <v>1469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5" t="s">
        <v>66</v>
      </c>
    </row>
    <row r="2" spans="1:2" s="18" customFormat="1" ht="22.5" customHeight="1" thickBot="1">
      <c r="A2" s="26" t="s">
        <v>83</v>
      </c>
      <c r="B2" s="27" t="s">
        <v>84</v>
      </c>
    </row>
    <row r="3" spans="1:2" ht="18" customHeight="1">
      <c r="A3" s="292" t="s">
        <v>224</v>
      </c>
      <c r="B3" s="81"/>
    </row>
    <row r="4" spans="1:2" ht="18" customHeight="1">
      <c r="A4" s="102" t="s">
        <v>225</v>
      </c>
      <c r="B4" s="84">
        <v>120</v>
      </c>
    </row>
    <row r="5" spans="1:2" ht="18" customHeight="1">
      <c r="A5" s="102" t="s">
        <v>420</v>
      </c>
      <c r="B5" s="84">
        <v>3829</v>
      </c>
    </row>
    <row r="6" spans="1:2" ht="18" customHeight="1">
      <c r="A6" s="102" t="s">
        <v>421</v>
      </c>
      <c r="B6" s="84">
        <v>5000</v>
      </c>
    </row>
    <row r="7" spans="1:2" ht="29.25" customHeight="1">
      <c r="A7" s="102" t="s">
        <v>423</v>
      </c>
      <c r="B7" s="84">
        <v>15831</v>
      </c>
    </row>
    <row r="8" spans="1:2" ht="18" customHeight="1">
      <c r="A8" s="102" t="s">
        <v>422</v>
      </c>
      <c r="B8" s="84">
        <v>30</v>
      </c>
    </row>
    <row r="9" spans="1:2" ht="18" customHeight="1">
      <c r="A9" s="102" t="s">
        <v>345</v>
      </c>
      <c r="B9" s="84">
        <v>300</v>
      </c>
    </row>
    <row r="10" spans="1:2" ht="18" customHeight="1">
      <c r="A10" s="102" t="s">
        <v>226</v>
      </c>
      <c r="B10" s="84">
        <v>250</v>
      </c>
    </row>
    <row r="11" spans="1:2" ht="18" customHeight="1">
      <c r="A11" s="102" t="s">
        <v>227</v>
      </c>
      <c r="B11" s="84">
        <v>200</v>
      </c>
    </row>
    <row r="12" spans="1:2" ht="19.5" customHeight="1">
      <c r="A12" s="102" t="s">
        <v>425</v>
      </c>
      <c r="B12" s="84">
        <v>200</v>
      </c>
    </row>
    <row r="13" spans="1:2" ht="27" customHeight="1">
      <c r="A13" s="102" t="s">
        <v>426</v>
      </c>
      <c r="B13" s="84">
        <v>52</v>
      </c>
    </row>
    <row r="14" spans="1:2" ht="24">
      <c r="A14" s="102" t="s">
        <v>427</v>
      </c>
      <c r="B14" s="84">
        <v>161</v>
      </c>
    </row>
    <row r="15" spans="1:2" ht="18" customHeight="1">
      <c r="A15" s="293" t="s">
        <v>228</v>
      </c>
      <c r="B15" s="84"/>
    </row>
    <row r="16" spans="1:2" ht="18" customHeight="1">
      <c r="A16" s="103" t="s">
        <v>222</v>
      </c>
      <c r="B16" s="84"/>
    </row>
    <row r="17" spans="1:2" ht="18" customHeight="1">
      <c r="A17" s="319" t="s">
        <v>250</v>
      </c>
      <c r="B17" s="84">
        <v>3547</v>
      </c>
    </row>
    <row r="18" spans="1:2" ht="18" customHeight="1">
      <c r="A18" s="102" t="s">
        <v>360</v>
      </c>
      <c r="B18" s="84">
        <v>350</v>
      </c>
    </row>
    <row r="19" spans="1:2" ht="24">
      <c r="A19" s="102" t="s">
        <v>424</v>
      </c>
      <c r="B19" s="84">
        <v>50</v>
      </c>
    </row>
    <row r="20" spans="1:2" ht="18" customHeight="1" thickBot="1">
      <c r="A20" s="103"/>
      <c r="B20" s="84"/>
    </row>
    <row r="21" spans="1:2" ht="18" customHeight="1" thickBot="1">
      <c r="A21" s="180" t="s">
        <v>74</v>
      </c>
      <c r="B21" s="141">
        <f>SUM(B3:B20)</f>
        <v>29920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66</v>
      </c>
    </row>
    <row r="2" spans="1:4" s="3" customFormat="1" ht="48" customHeight="1" thickBot="1">
      <c r="A2" s="26" t="s">
        <v>1</v>
      </c>
      <c r="B2" s="4" t="s">
        <v>2</v>
      </c>
      <c r="C2" s="4" t="s">
        <v>98</v>
      </c>
      <c r="D2" s="27" t="s">
        <v>99</v>
      </c>
    </row>
    <row r="3" spans="1:4" s="3" customFormat="1" ht="18" customHeight="1" thickBot="1">
      <c r="A3" s="127">
        <v>1</v>
      </c>
      <c r="B3" s="128">
        <v>2</v>
      </c>
      <c r="C3" s="128">
        <v>3</v>
      </c>
      <c r="D3" s="129">
        <v>4</v>
      </c>
    </row>
    <row r="4" spans="1:4" ht="18" customHeight="1">
      <c r="A4" s="28" t="s">
        <v>3</v>
      </c>
      <c r="B4" s="130" t="s">
        <v>229</v>
      </c>
      <c r="C4" s="79">
        <v>3980</v>
      </c>
      <c r="D4" s="81">
        <v>260</v>
      </c>
    </row>
    <row r="5" spans="1:4" ht="18" customHeight="1">
      <c r="A5" s="29" t="s">
        <v>4</v>
      </c>
      <c r="B5" s="131" t="s">
        <v>230</v>
      </c>
      <c r="C5" s="82">
        <v>361</v>
      </c>
      <c r="D5" s="84">
        <v>61</v>
      </c>
    </row>
    <row r="6" spans="1:4" ht="18" customHeight="1">
      <c r="A6" s="29" t="s">
        <v>6</v>
      </c>
      <c r="B6" s="131" t="s">
        <v>251</v>
      </c>
      <c r="C6" s="82">
        <v>210</v>
      </c>
      <c r="D6" s="84">
        <v>131</v>
      </c>
    </row>
    <row r="7" spans="1:4" ht="18" customHeight="1">
      <c r="A7" s="29" t="s">
        <v>8</v>
      </c>
      <c r="B7" s="131" t="s">
        <v>252</v>
      </c>
      <c r="C7" s="82">
        <v>580</v>
      </c>
      <c r="D7" s="84">
        <v>80</v>
      </c>
    </row>
    <row r="8" spans="1:4" ht="18" customHeight="1">
      <c r="A8" s="29" t="s">
        <v>10</v>
      </c>
      <c r="B8" s="131"/>
      <c r="C8" s="82"/>
      <c r="D8" s="84"/>
    </row>
    <row r="9" spans="1:4" ht="18" customHeight="1">
      <c r="A9" s="29" t="s">
        <v>11</v>
      </c>
      <c r="B9" s="131"/>
      <c r="C9" s="82"/>
      <c r="D9" s="84"/>
    </row>
    <row r="10" spans="1:4" ht="18" customHeight="1">
      <c r="A10" s="29" t="s">
        <v>13</v>
      </c>
      <c r="B10" s="131"/>
      <c r="C10" s="82"/>
      <c r="D10" s="84"/>
    </row>
    <row r="11" spans="1:4" ht="18" customHeight="1">
      <c r="A11" s="29" t="s">
        <v>14</v>
      </c>
      <c r="B11" s="131"/>
      <c r="C11" s="82"/>
      <c r="D11" s="84"/>
    </row>
    <row r="12" spans="1:4" ht="18" customHeight="1">
      <c r="A12" s="29" t="s">
        <v>15</v>
      </c>
      <c r="B12" s="131"/>
      <c r="C12" s="82"/>
      <c r="D12" s="84"/>
    </row>
    <row r="13" spans="1:4" ht="18" customHeight="1">
      <c r="A13" s="29" t="s">
        <v>16</v>
      </c>
      <c r="B13" s="131"/>
      <c r="C13" s="82"/>
      <c r="D13" s="84"/>
    </row>
    <row r="14" spans="1:4" ht="18" customHeight="1">
      <c r="A14" s="29" t="s">
        <v>17</v>
      </c>
      <c r="B14" s="131"/>
      <c r="C14" s="82"/>
      <c r="D14" s="84"/>
    </row>
    <row r="15" spans="1:4" ht="18" customHeight="1">
      <c r="A15" s="29" t="s">
        <v>18</v>
      </c>
      <c r="B15" s="131"/>
      <c r="C15" s="82"/>
      <c r="D15" s="84"/>
    </row>
    <row r="16" spans="1:4" ht="18" customHeight="1">
      <c r="A16" s="29" t="s">
        <v>19</v>
      </c>
      <c r="B16" s="131"/>
      <c r="C16" s="82"/>
      <c r="D16" s="84"/>
    </row>
    <row r="17" spans="1:4" ht="18" customHeight="1">
      <c r="A17" s="29" t="s">
        <v>20</v>
      </c>
      <c r="B17" s="131"/>
      <c r="C17" s="82"/>
      <c r="D17" s="84"/>
    </row>
    <row r="18" spans="1:4" ht="18" customHeight="1">
      <c r="A18" s="29" t="s">
        <v>21</v>
      </c>
      <c r="B18" s="131"/>
      <c r="C18" s="82"/>
      <c r="D18" s="84"/>
    </row>
    <row r="19" spans="1:4" ht="18" customHeight="1">
      <c r="A19" s="29" t="s">
        <v>22</v>
      </c>
      <c r="B19" s="131"/>
      <c r="C19" s="82"/>
      <c r="D19" s="84"/>
    </row>
    <row r="20" spans="1:4" ht="18" customHeight="1">
      <c r="A20" s="29" t="s">
        <v>23</v>
      </c>
      <c r="B20" s="131"/>
      <c r="C20" s="82"/>
      <c r="D20" s="84"/>
    </row>
    <row r="21" spans="1:4" ht="18" customHeight="1">
      <c r="A21" s="29" t="s">
        <v>24</v>
      </c>
      <c r="B21" s="131"/>
      <c r="C21" s="82"/>
      <c r="D21" s="84"/>
    </row>
    <row r="22" spans="1:4" ht="18" customHeight="1">
      <c r="A22" s="29" t="s">
        <v>25</v>
      </c>
      <c r="B22" s="131"/>
      <c r="C22" s="82"/>
      <c r="D22" s="84"/>
    </row>
    <row r="23" spans="1:4" ht="18" customHeight="1">
      <c r="A23" s="29" t="s">
        <v>26</v>
      </c>
      <c r="B23" s="131"/>
      <c r="C23" s="82"/>
      <c r="D23" s="84"/>
    </row>
    <row r="24" spans="1:4" ht="18" customHeight="1">
      <c r="A24" s="29" t="s">
        <v>27</v>
      </c>
      <c r="B24" s="131"/>
      <c r="C24" s="82"/>
      <c r="D24" s="84"/>
    </row>
    <row r="25" spans="1:4" ht="18" customHeight="1">
      <c r="A25" s="29" t="s">
        <v>28</v>
      </c>
      <c r="B25" s="131"/>
      <c r="C25" s="82"/>
      <c r="D25" s="84"/>
    </row>
    <row r="26" spans="1:4" ht="18" customHeight="1">
      <c r="A26" s="29" t="s">
        <v>29</v>
      </c>
      <c r="B26" s="131"/>
      <c r="C26" s="82"/>
      <c r="D26" s="84"/>
    </row>
    <row r="27" spans="1:4" ht="18" customHeight="1">
      <c r="A27" s="29" t="s">
        <v>30</v>
      </c>
      <c r="B27" s="131"/>
      <c r="C27" s="82"/>
      <c r="D27" s="84"/>
    </row>
    <row r="28" spans="1:4" ht="18" customHeight="1" thickBot="1">
      <c r="A28" s="30" t="s">
        <v>31</v>
      </c>
      <c r="B28" s="132"/>
      <c r="C28" s="133"/>
      <c r="D28" s="134"/>
    </row>
    <row r="29" spans="1:4" ht="18" customHeight="1" thickBot="1">
      <c r="A29" s="181" t="s">
        <v>32</v>
      </c>
      <c r="B29" s="182" t="s">
        <v>45</v>
      </c>
      <c r="C29" s="155">
        <f>SUM(C4:C28)</f>
        <v>5131</v>
      </c>
      <c r="D29" s="156">
        <f>SUM(D4:D28)</f>
        <v>532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F25" sqref="F25"/>
    </sheetView>
  </sheetViews>
  <sheetFormatPr defaultColWidth="9.00390625" defaultRowHeight="12.75"/>
  <cols>
    <col min="1" max="1" width="6.375" style="32" customWidth="1"/>
    <col min="2" max="2" width="29.00390625" style="33" customWidth="1"/>
    <col min="3" max="4" width="9.00390625" style="33" customWidth="1"/>
    <col min="5" max="5" width="9.50390625" style="33" customWidth="1"/>
    <col min="6" max="6" width="8.875" style="33" customWidth="1"/>
    <col min="7" max="7" width="8.625" style="33" customWidth="1"/>
    <col min="8" max="8" width="8.875" style="33" customWidth="1"/>
    <col min="9" max="9" width="8.125" style="33" customWidth="1"/>
    <col min="10" max="14" width="9.50390625" style="33" customWidth="1"/>
    <col min="15" max="15" width="12.625" style="32" customWidth="1"/>
    <col min="16" max="16" width="9.375" style="323" customWidth="1"/>
    <col min="17" max="16384" width="9.375" style="33" customWidth="1"/>
  </cols>
  <sheetData>
    <row r="1" spans="1:16" s="32" customFormat="1" ht="25.5" customHeight="1" thickBot="1">
      <c r="A1" s="63" t="s">
        <v>1</v>
      </c>
      <c r="B1" s="135" t="s">
        <v>67</v>
      </c>
      <c r="C1" s="64" t="s">
        <v>100</v>
      </c>
      <c r="D1" s="64" t="s">
        <v>101</v>
      </c>
      <c r="E1" s="64" t="s">
        <v>102</v>
      </c>
      <c r="F1" s="64" t="s">
        <v>103</v>
      </c>
      <c r="G1" s="64" t="s">
        <v>104</v>
      </c>
      <c r="H1" s="64" t="s">
        <v>105</v>
      </c>
      <c r="I1" s="64" t="s">
        <v>106</v>
      </c>
      <c r="J1" s="64" t="s">
        <v>107</v>
      </c>
      <c r="K1" s="64" t="s">
        <v>108</v>
      </c>
      <c r="L1" s="64" t="s">
        <v>109</v>
      </c>
      <c r="M1" s="64" t="s">
        <v>110</v>
      </c>
      <c r="N1" s="64" t="s">
        <v>111</v>
      </c>
      <c r="O1" s="65" t="s">
        <v>45</v>
      </c>
      <c r="P1" s="320"/>
    </row>
    <row r="2" spans="1:16" s="45" customFormat="1" ht="15" customHeight="1" thickBot="1">
      <c r="A2" s="68" t="s">
        <v>3</v>
      </c>
      <c r="B2" s="238" t="s">
        <v>47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63"/>
      <c r="P2" s="321"/>
    </row>
    <row r="3" spans="1:16" s="46" customFormat="1" ht="13.5" customHeight="1">
      <c r="A3" s="67" t="s">
        <v>6</v>
      </c>
      <c r="B3" s="240" t="s">
        <v>135</v>
      </c>
      <c r="C3" s="136">
        <v>1450</v>
      </c>
      <c r="D3" s="136">
        <v>2450</v>
      </c>
      <c r="E3" s="136">
        <v>13865</v>
      </c>
      <c r="F3" s="136">
        <v>1725</v>
      </c>
      <c r="G3" s="136">
        <v>1710</v>
      </c>
      <c r="H3" s="136">
        <v>1700</v>
      </c>
      <c r="I3" s="136">
        <v>1550</v>
      </c>
      <c r="J3" s="136">
        <v>1450</v>
      </c>
      <c r="K3" s="136">
        <v>13450</v>
      </c>
      <c r="L3" s="136">
        <v>1655</v>
      </c>
      <c r="M3" s="136">
        <v>1685</v>
      </c>
      <c r="N3" s="136">
        <v>1629</v>
      </c>
      <c r="O3" s="159">
        <f aca="true" t="shared" si="0" ref="O3:O11">SUM(C3:N3)</f>
        <v>44319</v>
      </c>
      <c r="P3" s="322"/>
    </row>
    <row r="4" spans="1:16" s="46" customFormat="1" ht="13.5" customHeight="1">
      <c r="A4" s="236" t="s">
        <v>7</v>
      </c>
      <c r="B4" s="241" t="s">
        <v>136</v>
      </c>
      <c r="C4" s="138">
        <v>2604</v>
      </c>
      <c r="D4" s="138">
        <v>2999</v>
      </c>
      <c r="E4" s="138">
        <v>2460</v>
      </c>
      <c r="F4" s="138">
        <v>2420</v>
      </c>
      <c r="G4" s="138">
        <v>2430</v>
      </c>
      <c r="H4" s="138">
        <v>2425</v>
      </c>
      <c r="I4" s="138">
        <v>2465</v>
      </c>
      <c r="J4" s="138">
        <v>2460</v>
      </c>
      <c r="K4" s="138">
        <v>2465</v>
      </c>
      <c r="L4" s="138">
        <v>2463</v>
      </c>
      <c r="M4" s="138">
        <v>2650</v>
      </c>
      <c r="N4" s="138">
        <v>2822</v>
      </c>
      <c r="O4" s="161">
        <f t="shared" si="0"/>
        <v>30663</v>
      </c>
      <c r="P4" s="322"/>
    </row>
    <row r="5" spans="1:16" s="46" customFormat="1" ht="13.5" customHeight="1">
      <c r="A5" s="236" t="s">
        <v>8</v>
      </c>
      <c r="B5" s="240" t="s">
        <v>137</v>
      </c>
      <c r="C5" s="136"/>
      <c r="D5" s="136"/>
      <c r="E5" s="136"/>
      <c r="F5" s="136"/>
      <c r="G5" s="136">
        <v>5</v>
      </c>
      <c r="H5" s="136"/>
      <c r="I5" s="136"/>
      <c r="J5" s="136"/>
      <c r="K5" s="136"/>
      <c r="L5" s="136"/>
      <c r="M5" s="136"/>
      <c r="N5" s="136"/>
      <c r="O5" s="159">
        <f t="shared" si="0"/>
        <v>5</v>
      </c>
      <c r="P5" s="322"/>
    </row>
    <row r="6" spans="1:16" s="46" customFormat="1" ht="13.5" customHeight="1">
      <c r="A6" s="236" t="s">
        <v>9</v>
      </c>
      <c r="B6" s="240" t="s">
        <v>231</v>
      </c>
      <c r="C6" s="136">
        <v>277</v>
      </c>
      <c r="D6" s="136">
        <v>277</v>
      </c>
      <c r="E6" s="136">
        <v>4773</v>
      </c>
      <c r="F6" s="136">
        <v>683</v>
      </c>
      <c r="G6" s="136">
        <v>610</v>
      </c>
      <c r="H6" s="136">
        <v>365</v>
      </c>
      <c r="I6" s="136">
        <v>852</v>
      </c>
      <c r="J6" s="136">
        <v>2577</v>
      </c>
      <c r="K6" s="136">
        <v>539</v>
      </c>
      <c r="L6" s="136">
        <v>765</v>
      </c>
      <c r="M6" s="136">
        <v>277</v>
      </c>
      <c r="N6" s="136">
        <v>4375</v>
      </c>
      <c r="O6" s="159">
        <f t="shared" si="0"/>
        <v>16370</v>
      </c>
      <c r="P6" s="322"/>
    </row>
    <row r="7" spans="1:16" s="46" customFormat="1" ht="13.5" customHeight="1">
      <c r="A7" s="236" t="s">
        <v>10</v>
      </c>
      <c r="B7" s="240" t="s">
        <v>117</v>
      </c>
      <c r="C7" s="136"/>
      <c r="D7" s="136"/>
      <c r="E7" s="136"/>
      <c r="F7" s="136">
        <v>4772</v>
      </c>
      <c r="G7" s="136">
        <v>311</v>
      </c>
      <c r="H7" s="136">
        <v>95</v>
      </c>
      <c r="I7" s="136">
        <v>152</v>
      </c>
      <c r="J7" s="136"/>
      <c r="K7" s="136">
        <v>95</v>
      </c>
      <c r="L7" s="136"/>
      <c r="M7" s="136">
        <v>3547</v>
      </c>
      <c r="N7" s="136"/>
      <c r="O7" s="159">
        <f t="shared" si="0"/>
        <v>8972</v>
      </c>
      <c r="P7" s="322"/>
    </row>
    <row r="8" spans="1:16" s="46" customFormat="1" ht="13.5" customHeight="1">
      <c r="A8" s="236" t="s">
        <v>11</v>
      </c>
      <c r="B8" s="240" t="s">
        <v>138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59">
        <f t="shared" si="0"/>
        <v>0</v>
      </c>
      <c r="P8" s="322"/>
    </row>
    <row r="9" spans="1:16" s="46" customFormat="1" ht="13.5" customHeight="1">
      <c r="A9" s="236" t="s">
        <v>12</v>
      </c>
      <c r="B9" s="240" t="s">
        <v>139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59">
        <f t="shared" si="0"/>
        <v>0</v>
      </c>
      <c r="P9" s="322"/>
    </row>
    <row r="10" spans="1:16" s="46" customFormat="1" ht="13.5" customHeight="1" thickBot="1">
      <c r="A10" s="236" t="s">
        <v>13</v>
      </c>
      <c r="B10" s="242" t="s">
        <v>141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60">
        <f t="shared" si="0"/>
        <v>0</v>
      </c>
      <c r="P10" s="322"/>
    </row>
    <row r="11" spans="1:16" s="45" customFormat="1" ht="15.75" customHeight="1" thickBot="1">
      <c r="A11" s="68" t="s">
        <v>14</v>
      </c>
      <c r="B11" s="243" t="s">
        <v>196</v>
      </c>
      <c r="C11" s="157">
        <f aca="true" t="shared" si="1" ref="C11:N11">SUM(C3:C10)</f>
        <v>4331</v>
      </c>
      <c r="D11" s="157">
        <f t="shared" si="1"/>
        <v>5726</v>
      </c>
      <c r="E11" s="157">
        <f t="shared" si="1"/>
        <v>21098</v>
      </c>
      <c r="F11" s="157">
        <f t="shared" si="1"/>
        <v>9600</v>
      </c>
      <c r="G11" s="157">
        <f t="shared" si="1"/>
        <v>5066</v>
      </c>
      <c r="H11" s="157">
        <f t="shared" si="1"/>
        <v>4585</v>
      </c>
      <c r="I11" s="157">
        <f t="shared" si="1"/>
        <v>5019</v>
      </c>
      <c r="J11" s="157">
        <f t="shared" si="1"/>
        <v>6487</v>
      </c>
      <c r="K11" s="157">
        <f t="shared" si="1"/>
        <v>16549</v>
      </c>
      <c r="L11" s="157">
        <f t="shared" si="1"/>
        <v>4883</v>
      </c>
      <c r="M11" s="157">
        <f t="shared" si="1"/>
        <v>8159</v>
      </c>
      <c r="N11" s="157">
        <f t="shared" si="1"/>
        <v>8826</v>
      </c>
      <c r="O11" s="158">
        <f t="shared" si="0"/>
        <v>100329</v>
      </c>
      <c r="P11" s="321"/>
    </row>
    <row r="12" spans="1:16" s="45" customFormat="1" ht="15" customHeight="1" thickBot="1">
      <c r="A12" s="68" t="s">
        <v>15</v>
      </c>
      <c r="B12" s="244" t="s">
        <v>55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321"/>
    </row>
    <row r="13" spans="1:16" s="46" customFormat="1" ht="13.5" customHeight="1">
      <c r="A13" s="69" t="s">
        <v>16</v>
      </c>
      <c r="B13" s="241" t="s">
        <v>69</v>
      </c>
      <c r="C13" s="138">
        <v>1587</v>
      </c>
      <c r="D13" s="138">
        <v>1485</v>
      </c>
      <c r="E13" s="138">
        <v>1485</v>
      </c>
      <c r="F13" s="138">
        <v>1485</v>
      </c>
      <c r="G13" s="138">
        <v>1490</v>
      </c>
      <c r="H13" s="138">
        <v>1550</v>
      </c>
      <c r="I13" s="138">
        <v>1495</v>
      </c>
      <c r="J13" s="138">
        <v>1495</v>
      </c>
      <c r="K13" s="138">
        <v>1490</v>
      </c>
      <c r="L13" s="138">
        <v>1490</v>
      </c>
      <c r="M13" s="138">
        <v>1490</v>
      </c>
      <c r="N13" s="138">
        <v>1510</v>
      </c>
      <c r="O13" s="161">
        <f aca="true" t="shared" si="2" ref="O13:O22">SUM(C13:N13)</f>
        <v>18052</v>
      </c>
      <c r="P13" s="322"/>
    </row>
    <row r="14" spans="1:16" s="46" customFormat="1" ht="13.5" customHeight="1">
      <c r="A14" s="67" t="s">
        <v>17</v>
      </c>
      <c r="B14" s="240" t="s">
        <v>112</v>
      </c>
      <c r="C14" s="136">
        <v>581</v>
      </c>
      <c r="D14" s="136">
        <v>401</v>
      </c>
      <c r="E14" s="136">
        <v>401</v>
      </c>
      <c r="F14" s="136">
        <v>401</v>
      </c>
      <c r="G14" s="136">
        <v>403</v>
      </c>
      <c r="H14" s="136">
        <v>430</v>
      </c>
      <c r="I14" s="136">
        <v>406</v>
      </c>
      <c r="J14" s="136">
        <v>406</v>
      </c>
      <c r="K14" s="136">
        <v>404</v>
      </c>
      <c r="L14" s="136">
        <v>403</v>
      </c>
      <c r="M14" s="136">
        <v>403</v>
      </c>
      <c r="N14" s="136">
        <v>410</v>
      </c>
      <c r="O14" s="159">
        <f t="shared" si="2"/>
        <v>5049</v>
      </c>
      <c r="P14" s="322"/>
    </row>
    <row r="15" spans="1:16" s="46" customFormat="1" ht="13.5" customHeight="1">
      <c r="A15" s="67" t="s">
        <v>18</v>
      </c>
      <c r="B15" s="240" t="s">
        <v>57</v>
      </c>
      <c r="C15" s="136">
        <v>3060</v>
      </c>
      <c r="D15" s="136">
        <v>3070</v>
      </c>
      <c r="E15" s="136">
        <v>3475</v>
      </c>
      <c r="F15" s="136">
        <v>3125</v>
      </c>
      <c r="G15" s="136">
        <v>2980</v>
      </c>
      <c r="H15" s="136">
        <v>3825</v>
      </c>
      <c r="I15" s="136">
        <v>2850</v>
      </c>
      <c r="J15" s="136">
        <v>2620</v>
      </c>
      <c r="K15" s="136">
        <v>2685</v>
      </c>
      <c r="L15" s="136">
        <v>2840</v>
      </c>
      <c r="M15" s="136">
        <v>2865</v>
      </c>
      <c r="N15" s="136">
        <v>3428</v>
      </c>
      <c r="O15" s="159">
        <f t="shared" si="2"/>
        <v>36823</v>
      </c>
      <c r="P15" s="322"/>
    </row>
    <row r="16" spans="1:16" s="46" customFormat="1" ht="13.5" customHeight="1">
      <c r="A16" s="67" t="s">
        <v>19</v>
      </c>
      <c r="B16" s="240" t="s">
        <v>154</v>
      </c>
      <c r="C16" s="136"/>
      <c r="D16" s="136"/>
      <c r="E16" s="136"/>
      <c r="F16" s="136"/>
      <c r="G16" s="136"/>
      <c r="H16" s="136"/>
      <c r="I16" s="136">
        <v>1500</v>
      </c>
      <c r="J16" s="136"/>
      <c r="K16" s="136"/>
      <c r="L16" s="136"/>
      <c r="M16" s="136"/>
      <c r="N16" s="136"/>
      <c r="O16" s="159">
        <f t="shared" si="2"/>
        <v>1500</v>
      </c>
      <c r="P16" s="322"/>
    </row>
    <row r="17" spans="1:16" s="46" customFormat="1" ht="13.5" customHeight="1">
      <c r="A17" s="67" t="s">
        <v>20</v>
      </c>
      <c r="B17" s="240" t="s">
        <v>232</v>
      </c>
      <c r="C17" s="136"/>
      <c r="D17" s="136">
        <v>1560</v>
      </c>
      <c r="E17" s="136">
        <v>2570</v>
      </c>
      <c r="F17" s="136">
        <v>2652</v>
      </c>
      <c r="G17" s="136">
        <v>2615</v>
      </c>
      <c r="H17" s="136">
        <v>2575</v>
      </c>
      <c r="I17" s="136">
        <v>2450</v>
      </c>
      <c r="J17" s="136">
        <v>2225</v>
      </c>
      <c r="K17" s="136">
        <v>1652</v>
      </c>
      <c r="L17" s="136">
        <v>1965</v>
      </c>
      <c r="M17" s="136">
        <v>1805</v>
      </c>
      <c r="N17" s="136">
        <v>4304</v>
      </c>
      <c r="O17" s="159">
        <f t="shared" si="2"/>
        <v>26373</v>
      </c>
      <c r="P17" s="322"/>
    </row>
    <row r="18" spans="1:16" s="46" customFormat="1" ht="13.5" customHeight="1">
      <c r="A18" s="67" t="s">
        <v>21</v>
      </c>
      <c r="B18" s="240" t="s">
        <v>233</v>
      </c>
      <c r="C18" s="136">
        <v>370</v>
      </c>
      <c r="D18" s="136">
        <v>345</v>
      </c>
      <c r="E18" s="136">
        <v>310</v>
      </c>
      <c r="F18" s="136">
        <v>270</v>
      </c>
      <c r="G18" s="136">
        <v>255</v>
      </c>
      <c r="H18" s="136">
        <v>220</v>
      </c>
      <c r="I18" s="136">
        <v>225</v>
      </c>
      <c r="J18" s="136">
        <v>215</v>
      </c>
      <c r="K18" s="136">
        <v>230</v>
      </c>
      <c r="L18" s="136">
        <v>245</v>
      </c>
      <c r="M18" s="136">
        <v>325</v>
      </c>
      <c r="N18" s="136">
        <v>370</v>
      </c>
      <c r="O18" s="159">
        <f t="shared" si="2"/>
        <v>3380</v>
      </c>
      <c r="P18" s="322"/>
    </row>
    <row r="19" spans="1:16" s="46" customFormat="1" ht="13.5" customHeight="1">
      <c r="A19" s="67" t="s">
        <v>22</v>
      </c>
      <c r="B19" s="240" t="s">
        <v>39</v>
      </c>
      <c r="C19" s="136"/>
      <c r="D19" s="136"/>
      <c r="E19" s="136"/>
      <c r="F19" s="136">
        <v>2543</v>
      </c>
      <c r="G19" s="136">
        <v>100</v>
      </c>
      <c r="H19" s="136">
        <v>100</v>
      </c>
      <c r="I19" s="136">
        <v>1426</v>
      </c>
      <c r="J19" s="136">
        <v>100</v>
      </c>
      <c r="K19" s="136"/>
      <c r="L19" s="136"/>
      <c r="M19" s="136">
        <v>3775</v>
      </c>
      <c r="N19" s="136"/>
      <c r="O19" s="159">
        <f t="shared" si="2"/>
        <v>8044</v>
      </c>
      <c r="P19" s="322"/>
    </row>
    <row r="20" spans="1:16" s="46" customFormat="1" ht="13.5" customHeight="1">
      <c r="A20" s="67" t="s">
        <v>23</v>
      </c>
      <c r="B20" s="240" t="s">
        <v>234</v>
      </c>
      <c r="C20" s="136"/>
      <c r="D20" s="136"/>
      <c r="E20" s="136">
        <v>3547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59">
        <f t="shared" si="2"/>
        <v>3547</v>
      </c>
      <c r="P20" s="322"/>
    </row>
    <row r="21" spans="1:16" s="46" customFormat="1" ht="13.5" customHeight="1" thickBot="1">
      <c r="A21" s="67" t="s">
        <v>24</v>
      </c>
      <c r="B21" s="240" t="s">
        <v>119</v>
      </c>
      <c r="C21" s="137"/>
      <c r="D21" s="137"/>
      <c r="E21" s="137"/>
      <c r="F21" s="136"/>
      <c r="G21" s="136"/>
      <c r="H21" s="136"/>
      <c r="I21" s="136"/>
      <c r="J21" s="136"/>
      <c r="K21" s="136"/>
      <c r="L21" s="136"/>
      <c r="M21" s="136"/>
      <c r="N21" s="136"/>
      <c r="O21" s="159">
        <f t="shared" si="2"/>
        <v>0</v>
      </c>
      <c r="P21" s="322"/>
    </row>
    <row r="22" spans="1:16" s="45" customFormat="1" ht="15.75" customHeight="1" thickBot="1">
      <c r="A22" s="70" t="s">
        <v>26</v>
      </c>
      <c r="B22" s="243" t="s">
        <v>197</v>
      </c>
      <c r="C22" s="157">
        <f aca="true" t="shared" si="3" ref="C22:N22">SUM(C13:C21)</f>
        <v>5598</v>
      </c>
      <c r="D22" s="157">
        <f t="shared" si="3"/>
        <v>6861</v>
      </c>
      <c r="E22" s="157">
        <f t="shared" si="3"/>
        <v>11788</v>
      </c>
      <c r="F22" s="157">
        <f t="shared" si="3"/>
        <v>10476</v>
      </c>
      <c r="G22" s="157">
        <f t="shared" si="3"/>
        <v>7843</v>
      </c>
      <c r="H22" s="157">
        <f t="shared" si="3"/>
        <v>8700</v>
      </c>
      <c r="I22" s="157">
        <f t="shared" si="3"/>
        <v>10352</v>
      </c>
      <c r="J22" s="157">
        <f t="shared" si="3"/>
        <v>7061</v>
      </c>
      <c r="K22" s="157">
        <f t="shared" si="3"/>
        <v>6461</v>
      </c>
      <c r="L22" s="157">
        <f t="shared" si="3"/>
        <v>6943</v>
      </c>
      <c r="M22" s="157">
        <f t="shared" si="3"/>
        <v>10663</v>
      </c>
      <c r="N22" s="157">
        <f t="shared" si="3"/>
        <v>10022</v>
      </c>
      <c r="O22" s="158">
        <f t="shared" si="2"/>
        <v>102768</v>
      </c>
      <c r="P22" s="321"/>
    </row>
    <row r="23" ht="15.75">
      <c r="A23" s="34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2013.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B1">
      <selection activeCell="G28" sqref="G28"/>
    </sheetView>
  </sheetViews>
  <sheetFormatPr defaultColWidth="9.00390625" defaultRowHeight="12.75"/>
  <cols>
    <col min="1" max="1" width="6.375" style="32" customWidth="1"/>
    <col min="2" max="2" width="29.00390625" style="33" customWidth="1"/>
    <col min="3" max="4" width="9.00390625" style="33" customWidth="1"/>
    <col min="5" max="5" width="9.50390625" style="33" customWidth="1"/>
    <col min="6" max="6" width="8.875" style="33" customWidth="1"/>
    <col min="7" max="7" width="8.625" style="33" customWidth="1"/>
    <col min="8" max="8" width="8.875" style="33" customWidth="1"/>
    <col min="9" max="9" width="8.125" style="33" customWidth="1"/>
    <col min="10" max="14" width="9.50390625" style="33" customWidth="1"/>
    <col min="15" max="15" width="12.625" style="32" customWidth="1"/>
    <col min="16" max="16" width="9.375" style="323" customWidth="1"/>
    <col min="17" max="16384" width="9.375" style="33" customWidth="1"/>
  </cols>
  <sheetData>
    <row r="1" spans="1:16" s="32" customFormat="1" ht="25.5" customHeight="1" thickBot="1">
      <c r="A1" s="63" t="s">
        <v>1</v>
      </c>
      <c r="B1" s="135" t="s">
        <v>67</v>
      </c>
      <c r="C1" s="64" t="s">
        <v>100</v>
      </c>
      <c r="D1" s="64" t="s">
        <v>101</v>
      </c>
      <c r="E1" s="64" t="s">
        <v>102</v>
      </c>
      <c r="F1" s="64" t="s">
        <v>103</v>
      </c>
      <c r="G1" s="64" t="s">
        <v>104</v>
      </c>
      <c r="H1" s="64" t="s">
        <v>105</v>
      </c>
      <c r="I1" s="64" t="s">
        <v>106</v>
      </c>
      <c r="J1" s="64" t="s">
        <v>107</v>
      </c>
      <c r="K1" s="64" t="s">
        <v>108</v>
      </c>
      <c r="L1" s="64" t="s">
        <v>109</v>
      </c>
      <c r="M1" s="64" t="s">
        <v>110</v>
      </c>
      <c r="N1" s="64" t="s">
        <v>111</v>
      </c>
      <c r="O1" s="65" t="s">
        <v>45</v>
      </c>
      <c r="P1" s="320"/>
    </row>
    <row r="2" spans="1:16" s="45" customFormat="1" ht="15" customHeight="1" thickBot="1">
      <c r="A2" s="68" t="s">
        <v>3</v>
      </c>
      <c r="B2" s="238" t="s">
        <v>47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63"/>
      <c r="P2" s="321"/>
    </row>
    <row r="3" spans="1:16" s="45" customFormat="1" ht="15" customHeight="1">
      <c r="A3" s="236" t="s">
        <v>4</v>
      </c>
      <c r="B3" s="239" t="s">
        <v>198</v>
      </c>
      <c r="C3" s="248">
        <v>6944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>
        <f aca="true" t="shared" si="0" ref="O3:O12">SUM(C3:N3)</f>
        <v>6944</v>
      </c>
      <c r="P3" s="321"/>
    </row>
    <row r="4" spans="1:16" s="46" customFormat="1" ht="13.5" customHeight="1">
      <c r="A4" s="67" t="s">
        <v>6</v>
      </c>
      <c r="B4" s="240" t="s">
        <v>135</v>
      </c>
      <c r="C4" s="136">
        <v>1450</v>
      </c>
      <c r="D4" s="136">
        <v>2450</v>
      </c>
      <c r="E4" s="136">
        <v>13865</v>
      </c>
      <c r="F4" s="136">
        <v>1725</v>
      </c>
      <c r="G4" s="136">
        <v>1710</v>
      </c>
      <c r="H4" s="136">
        <v>1700</v>
      </c>
      <c r="I4" s="136">
        <v>1550</v>
      </c>
      <c r="J4" s="136">
        <v>1450</v>
      </c>
      <c r="K4" s="136">
        <v>13450</v>
      </c>
      <c r="L4" s="136">
        <v>1655</v>
      </c>
      <c r="M4" s="136">
        <v>1685</v>
      </c>
      <c r="N4" s="136">
        <v>1629</v>
      </c>
      <c r="O4" s="159">
        <f t="shared" si="0"/>
        <v>44319</v>
      </c>
      <c r="P4" s="322"/>
    </row>
    <row r="5" spans="1:16" s="46" customFormat="1" ht="13.5" customHeight="1">
      <c r="A5" s="236" t="s">
        <v>7</v>
      </c>
      <c r="B5" s="241" t="s">
        <v>136</v>
      </c>
      <c r="C5" s="138">
        <v>2604</v>
      </c>
      <c r="D5" s="138">
        <v>2999</v>
      </c>
      <c r="E5" s="138">
        <v>2460</v>
      </c>
      <c r="F5" s="138">
        <v>2420</v>
      </c>
      <c r="G5" s="138">
        <v>2430</v>
      </c>
      <c r="H5" s="138">
        <v>2425</v>
      </c>
      <c r="I5" s="138">
        <v>2465</v>
      </c>
      <c r="J5" s="138">
        <v>2460</v>
      </c>
      <c r="K5" s="138">
        <v>2465</v>
      </c>
      <c r="L5" s="138">
        <v>2463</v>
      </c>
      <c r="M5" s="138">
        <v>2650</v>
      </c>
      <c r="N5" s="138">
        <v>2822</v>
      </c>
      <c r="O5" s="161">
        <f t="shared" si="0"/>
        <v>30663</v>
      </c>
      <c r="P5" s="322"/>
    </row>
    <row r="6" spans="1:16" s="46" customFormat="1" ht="13.5" customHeight="1">
      <c r="A6" s="236" t="s">
        <v>8</v>
      </c>
      <c r="B6" s="240" t="s">
        <v>137</v>
      </c>
      <c r="C6" s="136"/>
      <c r="D6" s="136"/>
      <c r="E6" s="136"/>
      <c r="F6" s="136"/>
      <c r="G6" s="136">
        <v>5</v>
      </c>
      <c r="H6" s="136"/>
      <c r="I6" s="136"/>
      <c r="J6" s="136"/>
      <c r="K6" s="136"/>
      <c r="L6" s="136"/>
      <c r="M6" s="136"/>
      <c r="N6" s="136"/>
      <c r="O6" s="159">
        <f t="shared" si="0"/>
        <v>5</v>
      </c>
      <c r="P6" s="322"/>
    </row>
    <row r="7" spans="1:16" s="46" customFormat="1" ht="13.5" customHeight="1">
      <c r="A7" s="236" t="s">
        <v>9</v>
      </c>
      <c r="B7" s="240" t="s">
        <v>231</v>
      </c>
      <c r="C7" s="136">
        <v>277</v>
      </c>
      <c r="D7" s="136">
        <v>277</v>
      </c>
      <c r="E7" s="136">
        <v>4773</v>
      </c>
      <c r="F7" s="136">
        <v>683</v>
      </c>
      <c r="G7" s="136">
        <v>610</v>
      </c>
      <c r="H7" s="136">
        <v>365</v>
      </c>
      <c r="I7" s="136">
        <v>852</v>
      </c>
      <c r="J7" s="136">
        <v>2577</v>
      </c>
      <c r="K7" s="136">
        <v>539</v>
      </c>
      <c r="L7" s="136">
        <v>765</v>
      </c>
      <c r="M7" s="136">
        <v>277</v>
      </c>
      <c r="N7" s="136">
        <v>4375</v>
      </c>
      <c r="O7" s="159">
        <f>SUM(C7:N7)</f>
        <v>16370</v>
      </c>
      <c r="P7" s="322"/>
    </row>
    <row r="8" spans="1:16" s="46" customFormat="1" ht="13.5" customHeight="1">
      <c r="A8" s="236" t="s">
        <v>10</v>
      </c>
      <c r="B8" s="240" t="s">
        <v>117</v>
      </c>
      <c r="C8" s="136"/>
      <c r="D8" s="136"/>
      <c r="E8" s="136"/>
      <c r="F8" s="136">
        <v>4772</v>
      </c>
      <c r="G8" s="136">
        <v>311</v>
      </c>
      <c r="H8" s="136">
        <v>95</v>
      </c>
      <c r="I8" s="136">
        <v>152</v>
      </c>
      <c r="J8" s="136"/>
      <c r="K8" s="136">
        <v>95</v>
      </c>
      <c r="L8" s="136"/>
      <c r="M8" s="136">
        <v>3547</v>
      </c>
      <c r="N8" s="136"/>
      <c r="O8" s="159">
        <f t="shared" si="0"/>
        <v>8972</v>
      </c>
      <c r="P8" s="322"/>
    </row>
    <row r="9" spans="1:16" s="46" customFormat="1" ht="13.5" customHeight="1">
      <c r="A9" s="236" t="s">
        <v>11</v>
      </c>
      <c r="B9" s="240" t="s">
        <v>138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59">
        <f t="shared" si="0"/>
        <v>0</v>
      </c>
      <c r="P9" s="322"/>
    </row>
    <row r="10" spans="1:16" s="46" customFormat="1" ht="13.5" customHeight="1">
      <c r="A10" s="236" t="s">
        <v>12</v>
      </c>
      <c r="B10" s="240" t="s">
        <v>139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59">
        <f t="shared" si="0"/>
        <v>0</v>
      </c>
      <c r="P10" s="322"/>
    </row>
    <row r="11" spans="1:16" s="46" customFormat="1" ht="13.5" customHeight="1" thickBot="1">
      <c r="A11" s="236" t="s">
        <v>13</v>
      </c>
      <c r="B11" s="242" t="s">
        <v>141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60">
        <f t="shared" si="0"/>
        <v>0</v>
      </c>
      <c r="P11" s="322"/>
    </row>
    <row r="12" spans="1:16" s="45" customFormat="1" ht="15.75" customHeight="1" thickBot="1">
      <c r="A12" s="68" t="s">
        <v>14</v>
      </c>
      <c r="B12" s="243" t="s">
        <v>196</v>
      </c>
      <c r="C12" s="157">
        <f aca="true" t="shared" si="1" ref="C12:N12">SUM(C3:C11)</f>
        <v>11275</v>
      </c>
      <c r="D12" s="157">
        <f t="shared" si="1"/>
        <v>5726</v>
      </c>
      <c r="E12" s="157">
        <f t="shared" si="1"/>
        <v>21098</v>
      </c>
      <c r="F12" s="157">
        <f t="shared" si="1"/>
        <v>9600</v>
      </c>
      <c r="G12" s="157">
        <f t="shared" si="1"/>
        <v>5066</v>
      </c>
      <c r="H12" s="157">
        <f t="shared" si="1"/>
        <v>4585</v>
      </c>
      <c r="I12" s="157">
        <f t="shared" si="1"/>
        <v>5019</v>
      </c>
      <c r="J12" s="157">
        <f t="shared" si="1"/>
        <v>6487</v>
      </c>
      <c r="K12" s="157">
        <f t="shared" si="1"/>
        <v>16549</v>
      </c>
      <c r="L12" s="157">
        <f t="shared" si="1"/>
        <v>4883</v>
      </c>
      <c r="M12" s="157">
        <f t="shared" si="1"/>
        <v>8159</v>
      </c>
      <c r="N12" s="157">
        <f t="shared" si="1"/>
        <v>8826</v>
      </c>
      <c r="O12" s="158">
        <f t="shared" si="0"/>
        <v>107273</v>
      </c>
      <c r="P12" s="321"/>
    </row>
    <row r="13" spans="1:16" s="45" customFormat="1" ht="15" customHeight="1" thickBot="1">
      <c r="A13" s="68" t="s">
        <v>15</v>
      </c>
      <c r="B13" s="244" t="s">
        <v>55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321"/>
    </row>
    <row r="14" spans="1:16" s="46" customFormat="1" ht="13.5" customHeight="1">
      <c r="A14" s="69" t="s">
        <v>16</v>
      </c>
      <c r="B14" s="241" t="s">
        <v>69</v>
      </c>
      <c r="C14" s="138">
        <v>1587</v>
      </c>
      <c r="D14" s="138">
        <v>1485</v>
      </c>
      <c r="E14" s="138">
        <v>1485</v>
      </c>
      <c r="F14" s="138">
        <v>1485</v>
      </c>
      <c r="G14" s="138">
        <v>1490</v>
      </c>
      <c r="H14" s="138">
        <v>1550</v>
      </c>
      <c r="I14" s="138">
        <v>1495</v>
      </c>
      <c r="J14" s="138">
        <v>1495</v>
      </c>
      <c r="K14" s="138">
        <v>1490</v>
      </c>
      <c r="L14" s="138">
        <v>1490</v>
      </c>
      <c r="M14" s="138">
        <v>1490</v>
      </c>
      <c r="N14" s="138">
        <v>1510</v>
      </c>
      <c r="O14" s="161">
        <f aca="true" t="shared" si="2" ref="O14:O24">SUM(C14:N14)</f>
        <v>18052</v>
      </c>
      <c r="P14" s="322"/>
    </row>
    <row r="15" spans="1:16" s="46" customFormat="1" ht="13.5" customHeight="1">
      <c r="A15" s="67" t="s">
        <v>17</v>
      </c>
      <c r="B15" s="240" t="s">
        <v>112</v>
      </c>
      <c r="C15" s="136">
        <v>581</v>
      </c>
      <c r="D15" s="136">
        <v>401</v>
      </c>
      <c r="E15" s="136">
        <v>401</v>
      </c>
      <c r="F15" s="136">
        <v>401</v>
      </c>
      <c r="G15" s="136">
        <v>403</v>
      </c>
      <c r="H15" s="136">
        <v>430</v>
      </c>
      <c r="I15" s="136">
        <v>406</v>
      </c>
      <c r="J15" s="136">
        <v>406</v>
      </c>
      <c r="K15" s="136">
        <v>404</v>
      </c>
      <c r="L15" s="136">
        <v>403</v>
      </c>
      <c r="M15" s="136">
        <v>403</v>
      </c>
      <c r="N15" s="136">
        <v>410</v>
      </c>
      <c r="O15" s="159">
        <f t="shared" si="2"/>
        <v>5049</v>
      </c>
      <c r="P15" s="322"/>
    </row>
    <row r="16" spans="1:16" s="46" customFormat="1" ht="13.5" customHeight="1">
      <c r="A16" s="67" t="s">
        <v>18</v>
      </c>
      <c r="B16" s="240" t="s">
        <v>57</v>
      </c>
      <c r="C16" s="136">
        <v>3060</v>
      </c>
      <c r="D16" s="136">
        <v>3070</v>
      </c>
      <c r="E16" s="136">
        <v>3475</v>
      </c>
      <c r="F16" s="136">
        <v>3125</v>
      </c>
      <c r="G16" s="136">
        <v>2980</v>
      </c>
      <c r="H16" s="136">
        <v>3825</v>
      </c>
      <c r="I16" s="136">
        <v>2850</v>
      </c>
      <c r="J16" s="136">
        <v>2620</v>
      </c>
      <c r="K16" s="136">
        <v>2685</v>
      </c>
      <c r="L16" s="136">
        <v>2840</v>
      </c>
      <c r="M16" s="136">
        <v>2865</v>
      </c>
      <c r="N16" s="136">
        <v>3428</v>
      </c>
      <c r="O16" s="159">
        <f t="shared" si="2"/>
        <v>36823</v>
      </c>
      <c r="P16" s="322"/>
    </row>
    <row r="17" spans="1:16" s="46" customFormat="1" ht="13.5" customHeight="1">
      <c r="A17" s="67" t="s">
        <v>19</v>
      </c>
      <c r="B17" s="240" t="s">
        <v>154</v>
      </c>
      <c r="C17" s="136"/>
      <c r="D17" s="136"/>
      <c r="E17" s="136"/>
      <c r="F17" s="136"/>
      <c r="G17" s="136"/>
      <c r="H17" s="136"/>
      <c r="I17" s="136">
        <v>1500</v>
      </c>
      <c r="J17" s="136"/>
      <c r="K17" s="136"/>
      <c r="L17" s="136"/>
      <c r="M17" s="136"/>
      <c r="N17" s="136"/>
      <c r="O17" s="159">
        <f t="shared" si="2"/>
        <v>1500</v>
      </c>
      <c r="P17" s="322"/>
    </row>
    <row r="18" spans="1:16" s="46" customFormat="1" ht="13.5" customHeight="1">
      <c r="A18" s="67" t="s">
        <v>20</v>
      </c>
      <c r="B18" s="240" t="s">
        <v>232</v>
      </c>
      <c r="C18" s="136"/>
      <c r="D18" s="136">
        <v>1560</v>
      </c>
      <c r="E18" s="136">
        <v>2570</v>
      </c>
      <c r="F18" s="136">
        <v>2652</v>
      </c>
      <c r="G18" s="136">
        <v>2615</v>
      </c>
      <c r="H18" s="136">
        <v>2575</v>
      </c>
      <c r="I18" s="136">
        <v>2450</v>
      </c>
      <c r="J18" s="136">
        <v>2225</v>
      </c>
      <c r="K18" s="136">
        <v>1652</v>
      </c>
      <c r="L18" s="136">
        <v>1965</v>
      </c>
      <c r="M18" s="136">
        <v>1805</v>
      </c>
      <c r="N18" s="136">
        <v>4304</v>
      </c>
      <c r="O18" s="159">
        <f t="shared" si="2"/>
        <v>26373</v>
      </c>
      <c r="P18" s="322"/>
    </row>
    <row r="19" spans="1:16" s="46" customFormat="1" ht="13.5" customHeight="1">
      <c r="A19" s="67" t="s">
        <v>21</v>
      </c>
      <c r="B19" s="240" t="s">
        <v>233</v>
      </c>
      <c r="C19" s="136">
        <v>370</v>
      </c>
      <c r="D19" s="136">
        <v>345</v>
      </c>
      <c r="E19" s="136">
        <v>310</v>
      </c>
      <c r="F19" s="136">
        <v>270</v>
      </c>
      <c r="G19" s="136">
        <v>255</v>
      </c>
      <c r="H19" s="136">
        <v>220</v>
      </c>
      <c r="I19" s="136">
        <v>225</v>
      </c>
      <c r="J19" s="136">
        <v>215</v>
      </c>
      <c r="K19" s="136">
        <v>230</v>
      </c>
      <c r="L19" s="136">
        <v>245</v>
      </c>
      <c r="M19" s="136">
        <v>325</v>
      </c>
      <c r="N19" s="136">
        <v>370</v>
      </c>
      <c r="O19" s="159">
        <f t="shared" si="2"/>
        <v>3380</v>
      </c>
      <c r="P19" s="322"/>
    </row>
    <row r="20" spans="1:16" s="46" customFormat="1" ht="13.5" customHeight="1">
      <c r="A20" s="67" t="s">
        <v>22</v>
      </c>
      <c r="B20" s="240" t="s">
        <v>39</v>
      </c>
      <c r="C20" s="136"/>
      <c r="D20" s="136"/>
      <c r="E20" s="136"/>
      <c r="F20" s="136">
        <v>2543</v>
      </c>
      <c r="G20" s="136">
        <v>100</v>
      </c>
      <c r="H20" s="136">
        <v>100</v>
      </c>
      <c r="I20" s="136">
        <v>1426</v>
      </c>
      <c r="J20" s="136">
        <v>100</v>
      </c>
      <c r="K20" s="136"/>
      <c r="L20" s="136"/>
      <c r="M20" s="136">
        <v>3775</v>
      </c>
      <c r="N20" s="136"/>
      <c r="O20" s="159">
        <f t="shared" si="2"/>
        <v>8044</v>
      </c>
      <c r="P20" s="322"/>
    </row>
    <row r="21" spans="1:16" s="46" customFormat="1" ht="13.5" customHeight="1">
      <c r="A21" s="67" t="s">
        <v>23</v>
      </c>
      <c r="B21" s="240" t="s">
        <v>234</v>
      </c>
      <c r="C21" s="136"/>
      <c r="D21" s="136"/>
      <c r="E21" s="136">
        <v>3547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59">
        <f t="shared" si="2"/>
        <v>3547</v>
      </c>
      <c r="P21" s="322"/>
    </row>
    <row r="22" spans="1:16" s="46" customFormat="1" ht="13.5" customHeight="1">
      <c r="A22" s="67" t="s">
        <v>24</v>
      </c>
      <c r="B22" s="240" t="s">
        <v>119</v>
      </c>
      <c r="C22" s="137"/>
      <c r="D22" s="137"/>
      <c r="E22" s="137"/>
      <c r="F22" s="136"/>
      <c r="G22" s="136"/>
      <c r="H22" s="136"/>
      <c r="I22" s="136"/>
      <c r="J22" s="136"/>
      <c r="K22" s="136"/>
      <c r="L22" s="136"/>
      <c r="M22" s="136"/>
      <c r="N22" s="136"/>
      <c r="O22" s="159">
        <f t="shared" si="2"/>
        <v>0</v>
      </c>
      <c r="P22" s="322"/>
    </row>
    <row r="23" spans="1:16" s="46" customFormat="1" ht="13.5" customHeight="1" thickBot="1">
      <c r="A23" s="67" t="s">
        <v>26</v>
      </c>
      <c r="B23" s="240" t="s">
        <v>60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59">
        <f t="shared" si="2"/>
        <v>0</v>
      </c>
      <c r="P23" s="322"/>
    </row>
    <row r="24" spans="1:16" s="45" customFormat="1" ht="15.75" customHeight="1" thickBot="1">
      <c r="A24" s="70" t="s">
        <v>27</v>
      </c>
      <c r="B24" s="243" t="s">
        <v>197</v>
      </c>
      <c r="C24" s="157">
        <f aca="true" t="shared" si="3" ref="C24:N24">SUM(C14:C23)</f>
        <v>5598</v>
      </c>
      <c r="D24" s="157">
        <f t="shared" si="3"/>
        <v>6861</v>
      </c>
      <c r="E24" s="157">
        <f t="shared" si="3"/>
        <v>11788</v>
      </c>
      <c r="F24" s="157">
        <f t="shared" si="3"/>
        <v>10476</v>
      </c>
      <c r="G24" s="157">
        <f t="shared" si="3"/>
        <v>7843</v>
      </c>
      <c r="H24" s="157">
        <f t="shared" si="3"/>
        <v>8700</v>
      </c>
      <c r="I24" s="157">
        <f t="shared" si="3"/>
        <v>10352</v>
      </c>
      <c r="J24" s="157">
        <f t="shared" si="3"/>
        <v>7061</v>
      </c>
      <c r="K24" s="157">
        <f t="shared" si="3"/>
        <v>6461</v>
      </c>
      <c r="L24" s="157">
        <f t="shared" si="3"/>
        <v>6943</v>
      </c>
      <c r="M24" s="157">
        <f t="shared" si="3"/>
        <v>10663</v>
      </c>
      <c r="N24" s="157">
        <f t="shared" si="3"/>
        <v>10022</v>
      </c>
      <c r="O24" s="158">
        <f t="shared" si="2"/>
        <v>102768</v>
      </c>
      <c r="P24" s="321"/>
    </row>
    <row r="25" spans="1:15" ht="16.5" thickBot="1">
      <c r="A25" s="237" t="s">
        <v>28</v>
      </c>
      <c r="B25" s="245" t="s">
        <v>253</v>
      </c>
      <c r="C25" s="246">
        <f aca="true" t="shared" si="4" ref="C25:O25">C12-C24</f>
        <v>5677</v>
      </c>
      <c r="D25" s="246">
        <f t="shared" si="4"/>
        <v>-1135</v>
      </c>
      <c r="E25" s="246">
        <f t="shared" si="4"/>
        <v>9310</v>
      </c>
      <c r="F25" s="246">
        <f t="shared" si="4"/>
        <v>-876</v>
      </c>
      <c r="G25" s="246">
        <f t="shared" si="4"/>
        <v>-2777</v>
      </c>
      <c r="H25" s="246">
        <f t="shared" si="4"/>
        <v>-4115</v>
      </c>
      <c r="I25" s="246">
        <f t="shared" si="4"/>
        <v>-5333</v>
      </c>
      <c r="J25" s="246">
        <f t="shared" si="4"/>
        <v>-574</v>
      </c>
      <c r="K25" s="246">
        <f t="shared" si="4"/>
        <v>10088</v>
      </c>
      <c r="L25" s="246">
        <f t="shared" si="4"/>
        <v>-2060</v>
      </c>
      <c r="M25" s="246">
        <f t="shared" si="4"/>
        <v>-2504</v>
      </c>
      <c r="N25" s="246">
        <f t="shared" si="4"/>
        <v>-1196</v>
      </c>
      <c r="O25" s="247">
        <f t="shared" si="4"/>
        <v>4505</v>
      </c>
    </row>
    <row r="26" spans="1:15" ht="16.5" thickBot="1">
      <c r="A26" s="34"/>
      <c r="B26" s="324" t="s">
        <v>254</v>
      </c>
      <c r="C26" s="325"/>
      <c r="D26" s="326">
        <f>C25+D25</f>
        <v>4542</v>
      </c>
      <c r="E26" s="326">
        <f aca="true" t="shared" si="5" ref="E26:M26">D26+E25</f>
        <v>13852</v>
      </c>
      <c r="F26" s="326">
        <f t="shared" si="5"/>
        <v>12976</v>
      </c>
      <c r="G26" s="326">
        <f t="shared" si="5"/>
        <v>10199</v>
      </c>
      <c r="H26" s="326">
        <f t="shared" si="5"/>
        <v>6084</v>
      </c>
      <c r="I26" s="326">
        <f t="shared" si="5"/>
        <v>751</v>
      </c>
      <c r="J26" s="326">
        <f t="shared" si="5"/>
        <v>177</v>
      </c>
      <c r="K26" s="326">
        <f t="shared" si="5"/>
        <v>10265</v>
      </c>
      <c r="L26" s="326">
        <f t="shared" si="5"/>
        <v>8205</v>
      </c>
      <c r="M26" s="326">
        <f t="shared" si="5"/>
        <v>5701</v>
      </c>
      <c r="N26" s="326">
        <f>M26+N25</f>
        <v>4505</v>
      </c>
      <c r="O26" s="327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2013.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E50" sqref="E50"/>
    </sheetView>
  </sheetViews>
  <sheetFormatPr defaultColWidth="9.00390625" defaultRowHeight="12.75"/>
  <cols>
    <col min="1" max="1" width="8.50390625" style="48" customWidth="1"/>
    <col min="2" max="2" width="51.00390625" style="48" customWidth="1"/>
    <col min="3" max="3" width="14.375" style="48" customWidth="1"/>
    <col min="4" max="4" width="12.125" style="48" customWidth="1"/>
    <col min="5" max="5" width="13.125" style="48" customWidth="1"/>
    <col min="6" max="16384" width="9.375" style="48" customWidth="1"/>
  </cols>
  <sheetData>
    <row r="1" spans="1:5" ht="15.75" customHeight="1">
      <c r="A1" s="164" t="s">
        <v>0</v>
      </c>
      <c r="B1" s="164"/>
      <c r="C1" s="164"/>
      <c r="D1" s="164"/>
      <c r="E1" s="164"/>
    </row>
    <row r="2" spans="1:5" ht="15.75" customHeight="1" thickBot="1">
      <c r="A2" s="165"/>
      <c r="B2" s="165"/>
      <c r="C2" s="165"/>
      <c r="D2" s="347" t="s">
        <v>46</v>
      </c>
      <c r="E2" s="347"/>
    </row>
    <row r="3" spans="1:5" ht="37.5" customHeight="1" thickBot="1">
      <c r="A3" s="183" t="s">
        <v>1</v>
      </c>
      <c r="B3" s="184" t="s">
        <v>2</v>
      </c>
      <c r="C3" s="184" t="s">
        <v>362</v>
      </c>
      <c r="D3" s="184" t="s">
        <v>363</v>
      </c>
      <c r="E3" s="185" t="s">
        <v>364</v>
      </c>
    </row>
    <row r="4" spans="1:5" s="189" customFormat="1" ht="12" customHeight="1" thickBot="1">
      <c r="A4" s="186">
        <v>1</v>
      </c>
      <c r="B4" s="187">
        <v>2</v>
      </c>
      <c r="C4" s="187">
        <v>3</v>
      </c>
      <c r="D4" s="187">
        <v>4</v>
      </c>
      <c r="E4" s="188">
        <v>5</v>
      </c>
    </row>
    <row r="5" spans="1:5" s="49" customFormat="1" ht="12" customHeight="1" thickBot="1">
      <c r="A5" s="250" t="s">
        <v>3</v>
      </c>
      <c r="B5" s="195" t="s">
        <v>268</v>
      </c>
      <c r="C5" s="264">
        <f>C6+C7</f>
        <v>92617</v>
      </c>
      <c r="D5" s="264">
        <f>D6+D7</f>
        <v>89486</v>
      </c>
      <c r="E5" s="265">
        <f>E6+E7</f>
        <v>44319</v>
      </c>
    </row>
    <row r="6" spans="1:5" s="49" customFormat="1" ht="12" customHeight="1" thickBot="1">
      <c r="A6" s="328" t="s">
        <v>260</v>
      </c>
      <c r="B6" s="196" t="s">
        <v>5</v>
      </c>
      <c r="C6" s="266">
        <v>23590</v>
      </c>
      <c r="D6" s="266">
        <v>19805</v>
      </c>
      <c r="E6" s="267">
        <v>19099</v>
      </c>
    </row>
    <row r="7" spans="1:5" s="49" customFormat="1" ht="12" customHeight="1" thickBot="1">
      <c r="A7" s="328" t="s">
        <v>182</v>
      </c>
      <c r="B7" s="196" t="s">
        <v>269</v>
      </c>
      <c r="C7" s="268">
        <f>SUM(C8:C11)</f>
        <v>69027</v>
      </c>
      <c r="D7" s="268">
        <f>SUM(D8:D11)</f>
        <v>69681</v>
      </c>
      <c r="E7" s="268">
        <f>SUM(E8:E11)</f>
        <v>25220</v>
      </c>
    </row>
    <row r="8" spans="1:5" s="49" customFormat="1" ht="12" customHeight="1">
      <c r="A8" s="252" t="s">
        <v>261</v>
      </c>
      <c r="B8" s="202" t="s">
        <v>118</v>
      </c>
      <c r="C8" s="269"/>
      <c r="D8" s="269"/>
      <c r="E8" s="270"/>
    </row>
    <row r="9" spans="1:5" s="49" customFormat="1" ht="12" customHeight="1">
      <c r="A9" s="253" t="s">
        <v>262</v>
      </c>
      <c r="B9" s="203" t="s">
        <v>48</v>
      </c>
      <c r="C9" s="204">
        <v>20395</v>
      </c>
      <c r="D9" s="204">
        <v>20907</v>
      </c>
      <c r="E9" s="271">
        <v>20900</v>
      </c>
    </row>
    <row r="10" spans="1:5" s="49" customFormat="1" ht="12" customHeight="1">
      <c r="A10" s="253" t="s">
        <v>263</v>
      </c>
      <c r="B10" s="203" t="s">
        <v>49</v>
      </c>
      <c r="C10" s="204">
        <v>47018</v>
      </c>
      <c r="D10" s="204">
        <v>47707</v>
      </c>
      <c r="E10" s="271">
        <v>3720</v>
      </c>
    </row>
    <row r="11" spans="1:5" s="49" customFormat="1" ht="12" customHeight="1" thickBot="1">
      <c r="A11" s="254" t="s">
        <v>264</v>
      </c>
      <c r="B11" s="207" t="s">
        <v>50</v>
      </c>
      <c r="C11" s="272">
        <v>1614</v>
      </c>
      <c r="D11" s="272">
        <v>1067</v>
      </c>
      <c r="E11" s="273">
        <v>600</v>
      </c>
    </row>
    <row r="12" spans="1:5" s="49" customFormat="1" ht="12" customHeight="1" thickBot="1">
      <c r="A12" s="251" t="s">
        <v>4</v>
      </c>
      <c r="B12" s="196" t="s">
        <v>270</v>
      </c>
      <c r="C12" s="268">
        <f>SUM(C13:C15)</f>
        <v>3208</v>
      </c>
      <c r="D12" s="268">
        <f>SUM(D13:D15)</f>
        <v>55</v>
      </c>
      <c r="E12" s="274">
        <f>SUM(E13:E15)</f>
        <v>5</v>
      </c>
    </row>
    <row r="13" spans="1:5" s="49" customFormat="1" ht="12" customHeight="1">
      <c r="A13" s="255" t="s">
        <v>265</v>
      </c>
      <c r="B13" s="209" t="s">
        <v>115</v>
      </c>
      <c r="C13" s="275"/>
      <c r="D13" s="275">
        <v>50</v>
      </c>
      <c r="E13" s="276"/>
    </row>
    <row r="14" spans="1:5" s="49" customFormat="1" ht="12" customHeight="1">
      <c r="A14" s="252" t="s">
        <v>266</v>
      </c>
      <c r="B14" s="203" t="s">
        <v>114</v>
      </c>
      <c r="C14" s="269">
        <v>3204</v>
      </c>
      <c r="D14" s="269"/>
      <c r="E14" s="270"/>
    </row>
    <row r="15" spans="1:5" s="49" customFormat="1" ht="12" customHeight="1" thickBot="1">
      <c r="A15" s="256" t="s">
        <v>267</v>
      </c>
      <c r="B15" s="212" t="s">
        <v>116</v>
      </c>
      <c r="C15" s="277">
        <v>4</v>
      </c>
      <c r="D15" s="277">
        <v>5</v>
      </c>
      <c r="E15" s="278">
        <v>5</v>
      </c>
    </row>
    <row r="16" spans="1:5" s="49" customFormat="1" ht="12" customHeight="1" thickBot="1">
      <c r="A16" s="251" t="s">
        <v>6</v>
      </c>
      <c r="B16" s="196" t="s">
        <v>271</v>
      </c>
      <c r="C16" s="268">
        <f>C17+C18+C19+C20+C21+C24+C25+C26+C27</f>
        <v>24786</v>
      </c>
      <c r="D16" s="268">
        <f>D17+D18+D19+D20+D21+D24+D25+D26+D27</f>
        <v>81931</v>
      </c>
      <c r="E16" s="268">
        <f>E17+E18+E19+E20+E21+E22+E23+E24+E25+E26+E27</f>
        <v>30663</v>
      </c>
    </row>
    <row r="17" spans="1:5" s="49" customFormat="1" ht="12" customHeight="1">
      <c r="A17" s="255" t="s">
        <v>158</v>
      </c>
      <c r="B17" s="209" t="s">
        <v>157</v>
      </c>
      <c r="C17" s="275">
        <v>16337</v>
      </c>
      <c r="D17" s="275">
        <v>10141</v>
      </c>
      <c r="E17" s="276"/>
    </row>
    <row r="18" spans="1:5" s="49" customFormat="1" ht="12" customHeight="1">
      <c r="A18" s="253" t="s">
        <v>159</v>
      </c>
      <c r="B18" s="203" t="s">
        <v>122</v>
      </c>
      <c r="C18" s="204">
        <v>1402</v>
      </c>
      <c r="D18" s="204"/>
      <c r="E18" s="271"/>
    </row>
    <row r="19" spans="1:5" s="49" customFormat="1" ht="12" customHeight="1">
      <c r="A19" s="253" t="s">
        <v>160</v>
      </c>
      <c r="B19" s="203" t="s">
        <v>366</v>
      </c>
      <c r="C19" s="204"/>
      <c r="D19" s="204">
        <v>8133</v>
      </c>
      <c r="E19" s="271"/>
    </row>
    <row r="20" spans="1:5" s="49" customFormat="1" ht="12" customHeight="1">
      <c r="A20" s="256" t="s">
        <v>161</v>
      </c>
      <c r="B20" s="203" t="s">
        <v>367</v>
      </c>
      <c r="C20" s="277"/>
      <c r="D20" s="277"/>
      <c r="E20" s="278">
        <v>21853</v>
      </c>
    </row>
    <row r="21" spans="1:5" s="49" customFormat="1" ht="12" customHeight="1">
      <c r="A21" s="256" t="s">
        <v>272</v>
      </c>
      <c r="B21" s="203" t="s">
        <v>368</v>
      </c>
      <c r="C21" s="277"/>
      <c r="D21" s="277"/>
      <c r="E21" s="278">
        <v>1632</v>
      </c>
    </row>
    <row r="22" spans="1:5" s="49" customFormat="1" ht="12" customHeight="1">
      <c r="A22" s="256" t="s">
        <v>273</v>
      </c>
      <c r="B22" s="203" t="s">
        <v>369</v>
      </c>
      <c r="C22" s="277"/>
      <c r="D22" s="277"/>
      <c r="E22" s="278">
        <v>3108</v>
      </c>
    </row>
    <row r="23" spans="1:5" s="49" customFormat="1" ht="12" customHeight="1">
      <c r="A23" s="256" t="s">
        <v>274</v>
      </c>
      <c r="B23" s="203" t="s">
        <v>370</v>
      </c>
      <c r="C23" s="277"/>
      <c r="D23" s="277"/>
      <c r="E23" s="278">
        <v>1500</v>
      </c>
    </row>
    <row r="24" spans="1:5" s="49" customFormat="1" ht="12" customHeight="1">
      <c r="A24" s="256" t="s">
        <v>371</v>
      </c>
      <c r="B24" s="203" t="s">
        <v>142</v>
      </c>
      <c r="C24" s="277"/>
      <c r="D24" s="277"/>
      <c r="E24" s="278"/>
    </row>
    <row r="25" spans="1:5" s="49" customFormat="1" ht="12" customHeight="1">
      <c r="A25" s="256" t="s">
        <v>372</v>
      </c>
      <c r="B25" s="203" t="s">
        <v>200</v>
      </c>
      <c r="C25" s="277">
        <v>3920</v>
      </c>
      <c r="D25" s="277">
        <v>8510</v>
      </c>
      <c r="E25" s="278">
        <v>2570</v>
      </c>
    </row>
    <row r="26" spans="1:5" s="49" customFormat="1" ht="12" customHeight="1">
      <c r="A26" s="253" t="s">
        <v>373</v>
      </c>
      <c r="B26" s="203" t="s">
        <v>52</v>
      </c>
      <c r="C26" s="204">
        <v>424</v>
      </c>
      <c r="D26" s="204">
        <v>55147</v>
      </c>
      <c r="E26" s="271"/>
    </row>
    <row r="27" spans="1:5" s="49" customFormat="1" ht="12" customHeight="1">
      <c r="A27" s="257" t="s">
        <v>374</v>
      </c>
      <c r="B27" s="215" t="s">
        <v>176</v>
      </c>
      <c r="C27" s="279">
        <f>C28+C29+C30+C31</f>
        <v>2703</v>
      </c>
      <c r="D27" s="279">
        <f>D28+D29+D30+D31</f>
        <v>0</v>
      </c>
      <c r="E27" s="280">
        <f>E28+E29+E30+E31</f>
        <v>0</v>
      </c>
    </row>
    <row r="28" spans="1:5" s="49" customFormat="1" ht="12" customHeight="1">
      <c r="A28" s="253" t="s">
        <v>375</v>
      </c>
      <c r="B28" s="216" t="s">
        <v>199</v>
      </c>
      <c r="C28" s="281"/>
      <c r="D28" s="281"/>
      <c r="E28" s="282"/>
    </row>
    <row r="29" spans="1:5" s="49" customFormat="1" ht="12" customHeight="1">
      <c r="A29" s="253" t="s">
        <v>376</v>
      </c>
      <c r="B29" s="216" t="s">
        <v>143</v>
      </c>
      <c r="C29" s="281"/>
      <c r="D29" s="281"/>
      <c r="E29" s="282"/>
    </row>
    <row r="30" spans="1:5" s="49" customFormat="1" ht="12" customHeight="1">
      <c r="A30" s="253" t="s">
        <v>377</v>
      </c>
      <c r="B30" s="216" t="s">
        <v>365</v>
      </c>
      <c r="C30" s="281">
        <v>2703</v>
      </c>
      <c r="D30" s="281"/>
      <c r="E30" s="282"/>
    </row>
    <row r="31" spans="1:5" s="49" customFormat="1" ht="12" customHeight="1" thickBot="1">
      <c r="A31" s="256" t="s">
        <v>378</v>
      </c>
      <c r="B31" s="217" t="s">
        <v>52</v>
      </c>
      <c r="C31" s="283"/>
      <c r="D31" s="283"/>
      <c r="E31" s="284"/>
    </row>
    <row r="32" spans="1:5" s="49" customFormat="1" ht="12" customHeight="1" thickBot="1">
      <c r="A32" s="251" t="s">
        <v>7</v>
      </c>
      <c r="B32" s="196" t="s">
        <v>275</v>
      </c>
      <c r="C32" s="268">
        <f>C33+C40</f>
        <v>30318</v>
      </c>
      <c r="D32" s="268">
        <f>D33+D40</f>
        <v>26334</v>
      </c>
      <c r="E32" s="274">
        <f>E33+E40</f>
        <v>16370</v>
      </c>
    </row>
    <row r="33" spans="1:5" s="49" customFormat="1" ht="12" customHeight="1">
      <c r="A33" s="258" t="s">
        <v>162</v>
      </c>
      <c r="B33" s="218" t="s">
        <v>201</v>
      </c>
      <c r="C33" s="285">
        <f>C34+C35+C36+C37+C38+C39</f>
        <v>27337</v>
      </c>
      <c r="D33" s="285">
        <f>D34+D35+D36+D37+D38+D39</f>
        <v>21606</v>
      </c>
      <c r="E33" s="285">
        <f>E34+E35+E36+E37+E38+E39</f>
        <v>16370</v>
      </c>
    </row>
    <row r="34" spans="1:5" s="49" customFormat="1" ht="12" customHeight="1">
      <c r="A34" s="253" t="s">
        <v>276</v>
      </c>
      <c r="B34" s="216" t="s">
        <v>203</v>
      </c>
      <c r="C34" s="281">
        <v>4222</v>
      </c>
      <c r="D34" s="281">
        <v>5672</v>
      </c>
      <c r="E34" s="282">
        <v>11349</v>
      </c>
    </row>
    <row r="35" spans="1:5" s="49" customFormat="1" ht="12" customHeight="1">
      <c r="A35" s="253" t="s">
        <v>277</v>
      </c>
      <c r="B35" s="216" t="s">
        <v>202</v>
      </c>
      <c r="C35" s="281">
        <v>3073</v>
      </c>
      <c r="D35" s="281">
        <v>3212</v>
      </c>
      <c r="E35" s="282">
        <v>3324</v>
      </c>
    </row>
    <row r="36" spans="1:5" s="49" customFormat="1" ht="12" customHeight="1">
      <c r="A36" s="253" t="s">
        <v>278</v>
      </c>
      <c r="B36" s="216" t="s">
        <v>204</v>
      </c>
      <c r="C36" s="281">
        <v>3861</v>
      </c>
      <c r="D36" s="281">
        <v>2907</v>
      </c>
      <c r="E36" s="282">
        <v>423</v>
      </c>
    </row>
    <row r="37" spans="1:5" s="49" customFormat="1" ht="12" customHeight="1">
      <c r="A37" s="253" t="s">
        <v>278</v>
      </c>
      <c r="B37" s="217" t="s">
        <v>205</v>
      </c>
      <c r="C37" s="283">
        <v>10265</v>
      </c>
      <c r="D37" s="283">
        <v>9347</v>
      </c>
      <c r="E37" s="284">
        <v>1224</v>
      </c>
    </row>
    <row r="38" spans="1:5" s="49" customFormat="1" ht="12" customHeight="1">
      <c r="A38" s="253" t="s">
        <v>279</v>
      </c>
      <c r="B38" s="217" t="s">
        <v>256</v>
      </c>
      <c r="C38" s="283">
        <v>5908</v>
      </c>
      <c r="D38" s="283"/>
      <c r="E38" s="284"/>
    </row>
    <row r="39" spans="1:5" s="49" customFormat="1" ht="12" customHeight="1">
      <c r="A39" s="253" t="s">
        <v>280</v>
      </c>
      <c r="B39" s="217" t="s">
        <v>257</v>
      </c>
      <c r="C39" s="283">
        <v>8</v>
      </c>
      <c r="D39" s="283">
        <v>468</v>
      </c>
      <c r="E39" s="284">
        <v>50</v>
      </c>
    </row>
    <row r="40" spans="1:5" s="49" customFormat="1" ht="12" customHeight="1">
      <c r="A40" s="257" t="s">
        <v>163</v>
      </c>
      <c r="B40" s="215" t="s">
        <v>282</v>
      </c>
      <c r="C40" s="279">
        <f>C41+C42+C43+C44</f>
        <v>2981</v>
      </c>
      <c r="D40" s="279">
        <f>D41+D42+D43+D44</f>
        <v>4728</v>
      </c>
      <c r="E40" s="280">
        <f>E41+E42+E43+E44</f>
        <v>0</v>
      </c>
    </row>
    <row r="41" spans="1:5" s="49" customFormat="1" ht="12" customHeight="1">
      <c r="A41" s="253" t="s">
        <v>281</v>
      </c>
      <c r="B41" s="216" t="s">
        <v>203</v>
      </c>
      <c r="C41" s="281">
        <v>2981</v>
      </c>
      <c r="D41" s="281">
        <v>158</v>
      </c>
      <c r="E41" s="282"/>
    </row>
    <row r="42" spans="1:5" s="49" customFormat="1" ht="12" customHeight="1">
      <c r="A42" s="253" t="s">
        <v>283</v>
      </c>
      <c r="B42" s="216" t="s">
        <v>204</v>
      </c>
      <c r="C42" s="281"/>
      <c r="D42" s="281"/>
      <c r="E42" s="282"/>
    </row>
    <row r="43" spans="1:5" s="49" customFormat="1" ht="12" customHeight="1">
      <c r="A43" s="253" t="s">
        <v>284</v>
      </c>
      <c r="B43" s="216" t="s">
        <v>205</v>
      </c>
      <c r="C43" s="281"/>
      <c r="D43" s="281"/>
      <c r="E43" s="282"/>
    </row>
    <row r="44" spans="1:5" s="49" customFormat="1" ht="12" customHeight="1" thickBot="1">
      <c r="A44" s="256" t="s">
        <v>177</v>
      </c>
      <c r="B44" s="217" t="s">
        <v>351</v>
      </c>
      <c r="C44" s="283"/>
      <c r="D44" s="283">
        <v>4570</v>
      </c>
      <c r="E44" s="284"/>
    </row>
    <row r="45" spans="1:5" s="49" customFormat="1" ht="12" customHeight="1" thickBot="1">
      <c r="A45" s="251" t="s">
        <v>8</v>
      </c>
      <c r="B45" s="196" t="s">
        <v>285</v>
      </c>
      <c r="C45" s="232">
        <f>C46+C47</f>
        <v>0</v>
      </c>
      <c r="D45" s="232">
        <f>D46+D47</f>
        <v>2017</v>
      </c>
      <c r="E45" s="263">
        <f>E46+E47</f>
        <v>8972</v>
      </c>
    </row>
    <row r="46" spans="1:5" s="49" customFormat="1" ht="12" customHeight="1">
      <c r="A46" s="259" t="s">
        <v>164</v>
      </c>
      <c r="B46" s="219" t="s">
        <v>173</v>
      </c>
      <c r="C46" s="223"/>
      <c r="D46" s="223">
        <v>2017</v>
      </c>
      <c r="E46" s="286">
        <v>8972</v>
      </c>
    </row>
    <row r="47" spans="1:5" s="49" customFormat="1" ht="12" customHeight="1" thickBot="1">
      <c r="A47" s="260" t="s">
        <v>165</v>
      </c>
      <c r="B47" s="209" t="s">
        <v>172</v>
      </c>
      <c r="C47" s="261"/>
      <c r="D47" s="261"/>
      <c r="E47" s="262"/>
    </row>
    <row r="48" spans="1:5" s="49" customFormat="1" ht="12" customHeight="1" thickBot="1">
      <c r="A48" s="251" t="s">
        <v>9</v>
      </c>
      <c r="B48" s="196" t="s">
        <v>286</v>
      </c>
      <c r="C48" s="268">
        <f>SUM(C49:C50)</f>
        <v>2532</v>
      </c>
      <c r="D48" s="268">
        <f>SUM(D49:D50)</f>
        <v>79</v>
      </c>
      <c r="E48" s="274">
        <f>SUM(E49:E50)</f>
        <v>0</v>
      </c>
    </row>
    <row r="49" spans="1:5" s="49" customFormat="1" ht="12" customHeight="1">
      <c r="A49" s="255" t="s">
        <v>166</v>
      </c>
      <c r="B49" s="209" t="s">
        <v>113</v>
      </c>
      <c r="C49" s="275">
        <v>2532</v>
      </c>
      <c r="D49" s="275"/>
      <c r="E49" s="276"/>
    </row>
    <row r="50" spans="1:5" s="49" customFormat="1" ht="12" customHeight="1" thickBot="1">
      <c r="A50" s="253" t="s">
        <v>167</v>
      </c>
      <c r="B50" s="203" t="s">
        <v>206</v>
      </c>
      <c r="C50" s="204"/>
      <c r="D50" s="204">
        <v>79</v>
      </c>
      <c r="E50" s="271"/>
    </row>
    <row r="51" spans="1:5" s="49" customFormat="1" ht="12" customHeight="1" thickBot="1">
      <c r="A51" s="251" t="s">
        <v>10</v>
      </c>
      <c r="B51" s="220" t="s">
        <v>178</v>
      </c>
      <c r="C51" s="268">
        <f>C5+C12+C16+C32+C45+C48</f>
        <v>153461</v>
      </c>
      <c r="D51" s="268">
        <f>D5+D12+D16+D32+D45+D48</f>
        <v>199902</v>
      </c>
      <c r="E51" s="274">
        <f>E5+E12+E16+E32+E45+E48</f>
        <v>100329</v>
      </c>
    </row>
    <row r="52" spans="1:5" s="49" customFormat="1" ht="12" customHeight="1">
      <c r="A52" s="258" t="s">
        <v>11</v>
      </c>
      <c r="B52" s="218" t="s">
        <v>179</v>
      </c>
      <c r="C52" s="329">
        <f>SUM(C53:C55)</f>
        <v>1930</v>
      </c>
      <c r="D52" s="329">
        <f>SUM(D53:D55)</f>
        <v>395</v>
      </c>
      <c r="E52" s="329">
        <f>SUM(E53:E55)</f>
        <v>0</v>
      </c>
    </row>
    <row r="53" spans="1:5" s="49" customFormat="1" ht="12" customHeight="1">
      <c r="A53" s="255" t="s">
        <v>168</v>
      </c>
      <c r="B53" s="221" t="s">
        <v>174</v>
      </c>
      <c r="C53" s="287">
        <v>1930</v>
      </c>
      <c r="D53" s="287">
        <v>395</v>
      </c>
      <c r="E53" s="288"/>
    </row>
    <row r="54" spans="1:5" s="49" customFormat="1" ht="12" customHeight="1">
      <c r="A54" s="255" t="s">
        <v>169</v>
      </c>
      <c r="B54" s="222" t="s">
        <v>175</v>
      </c>
      <c r="C54" s="289"/>
      <c r="D54" s="289"/>
      <c r="E54" s="290"/>
    </row>
    <row r="55" spans="1:5" s="49" customFormat="1" ht="12" customHeight="1" thickBot="1">
      <c r="A55" s="252" t="s">
        <v>12</v>
      </c>
      <c r="B55" s="202" t="s">
        <v>121</v>
      </c>
      <c r="C55" s="269"/>
      <c r="D55" s="269"/>
      <c r="E55" s="270"/>
    </row>
    <row r="56" spans="1:5" s="49" customFormat="1" ht="12" customHeight="1" thickBot="1">
      <c r="A56" s="251" t="s">
        <v>13</v>
      </c>
      <c r="B56" s="196" t="s">
        <v>123</v>
      </c>
      <c r="C56" s="266"/>
      <c r="D56" s="266"/>
      <c r="E56" s="267">
        <v>2439</v>
      </c>
    </row>
    <row r="57" spans="1:5" s="49" customFormat="1" ht="12" customHeight="1" thickBot="1">
      <c r="A57" s="251" t="s">
        <v>14</v>
      </c>
      <c r="B57" s="196" t="s">
        <v>287</v>
      </c>
      <c r="C57" s="268">
        <f>C51+C52+C55+C56</f>
        <v>155391</v>
      </c>
      <c r="D57" s="268">
        <f>D51+D52+D54+D55+D56</f>
        <v>200297</v>
      </c>
      <c r="E57" s="268">
        <f>E51+E52+E54+E55+E56</f>
        <v>102768</v>
      </c>
    </row>
    <row r="58" spans="1:5" s="57" customFormat="1" ht="12.75" customHeight="1">
      <c r="A58" s="166"/>
      <c r="B58" s="167"/>
      <c r="C58" s="56"/>
      <c r="D58" s="56"/>
      <c r="E58" s="56"/>
    </row>
    <row r="59" spans="1:5" s="57" customFormat="1" ht="12.75" customHeight="1">
      <c r="A59" s="166"/>
      <c r="B59" s="167"/>
      <c r="C59" s="56"/>
      <c r="D59" s="56"/>
      <c r="E59" s="56"/>
    </row>
    <row r="60" spans="1:5" s="57" customFormat="1" ht="12.75" customHeight="1">
      <c r="A60" s="166"/>
      <c r="B60" s="167"/>
      <c r="C60" s="56"/>
      <c r="D60" s="56"/>
      <c r="E60" s="56"/>
    </row>
    <row r="61" spans="1:5" s="57" customFormat="1" ht="12.75" customHeight="1">
      <c r="A61" s="166"/>
      <c r="B61" s="167"/>
      <c r="C61" s="56"/>
      <c r="D61" s="56"/>
      <c r="E61" s="56"/>
    </row>
    <row r="62" spans="1:5" s="57" customFormat="1" ht="12.75" customHeight="1">
      <c r="A62" s="166"/>
      <c r="B62" s="167"/>
      <c r="C62" s="56"/>
      <c r="D62" s="56"/>
      <c r="E62" s="56"/>
    </row>
    <row r="63" spans="1:5" ht="12.75" customHeight="1">
      <c r="A63" s="168"/>
      <c r="B63" s="168"/>
      <c r="C63" s="168"/>
      <c r="D63" s="168"/>
      <c r="E63" s="168"/>
    </row>
    <row r="64" spans="1:5" ht="16.5" customHeight="1">
      <c r="A64" s="169" t="s">
        <v>33</v>
      </c>
      <c r="B64" s="169"/>
      <c r="C64" s="169"/>
      <c r="D64" s="169"/>
      <c r="E64" s="169"/>
    </row>
    <row r="65" spans="1:5" ht="16.5" customHeight="1" thickBot="1">
      <c r="A65" s="170"/>
      <c r="B65" s="170"/>
      <c r="C65" s="170"/>
      <c r="D65" s="348" t="s">
        <v>46</v>
      </c>
      <c r="E65" s="348"/>
    </row>
    <row r="66" spans="1:5" ht="37.5" customHeight="1" thickBot="1">
      <c r="A66" s="190" t="s">
        <v>1</v>
      </c>
      <c r="B66" s="191" t="s">
        <v>34</v>
      </c>
      <c r="C66" s="184" t="s">
        <v>362</v>
      </c>
      <c r="D66" s="184" t="s">
        <v>363</v>
      </c>
      <c r="E66" s="185" t="s">
        <v>364</v>
      </c>
    </row>
    <row r="67" spans="1:5" s="189" customFormat="1" ht="12" customHeight="1" thickBot="1">
      <c r="A67" s="192">
        <v>1</v>
      </c>
      <c r="B67" s="193">
        <v>2</v>
      </c>
      <c r="C67" s="193">
        <v>3</v>
      </c>
      <c r="D67" s="193">
        <v>4</v>
      </c>
      <c r="E67" s="194">
        <v>5</v>
      </c>
    </row>
    <row r="68" spans="1:5" ht="12" customHeight="1" thickBot="1">
      <c r="A68" s="250" t="s">
        <v>3</v>
      </c>
      <c r="B68" s="224" t="s">
        <v>187</v>
      </c>
      <c r="C68" s="197">
        <f>SUM(C69:C75)</f>
        <v>128650</v>
      </c>
      <c r="D68" s="197">
        <f>SUM(D69:D75)</f>
        <v>133115</v>
      </c>
      <c r="E68" s="198">
        <f>SUM(E69:E75)</f>
        <v>89677</v>
      </c>
    </row>
    <row r="69" spans="1:5" ht="12" customHeight="1">
      <c r="A69" s="259" t="s">
        <v>180</v>
      </c>
      <c r="B69" s="219" t="s">
        <v>35</v>
      </c>
      <c r="C69" s="225">
        <v>49391</v>
      </c>
      <c r="D69" s="225">
        <v>42965</v>
      </c>
      <c r="E69" s="226">
        <v>18052</v>
      </c>
    </row>
    <row r="70" spans="1:5" ht="12" customHeight="1">
      <c r="A70" s="253" t="s">
        <v>181</v>
      </c>
      <c r="B70" s="203" t="s">
        <v>36</v>
      </c>
      <c r="C70" s="205">
        <v>11839</v>
      </c>
      <c r="D70" s="205">
        <v>10654</v>
      </c>
      <c r="E70" s="206">
        <v>5049</v>
      </c>
    </row>
    <row r="71" spans="1:5" ht="12" customHeight="1">
      <c r="A71" s="253" t="s">
        <v>182</v>
      </c>
      <c r="B71" s="203" t="s">
        <v>37</v>
      </c>
      <c r="C71" s="213">
        <v>36675</v>
      </c>
      <c r="D71" s="213">
        <v>35205</v>
      </c>
      <c r="E71" s="214">
        <v>36180</v>
      </c>
    </row>
    <row r="72" spans="1:5" ht="12" customHeight="1">
      <c r="A72" s="253" t="s">
        <v>183</v>
      </c>
      <c r="B72" s="227" t="s">
        <v>134</v>
      </c>
      <c r="C72" s="213">
        <v>3846</v>
      </c>
      <c r="D72" s="213">
        <v>1567</v>
      </c>
      <c r="E72" s="214">
        <v>643</v>
      </c>
    </row>
    <row r="73" spans="1:5" ht="12" customHeight="1">
      <c r="A73" s="253" t="s">
        <v>184</v>
      </c>
      <c r="B73" s="228" t="s">
        <v>207</v>
      </c>
      <c r="C73" s="213">
        <v>21767</v>
      </c>
      <c r="D73" s="213">
        <v>38017</v>
      </c>
      <c r="E73" s="214">
        <v>26373</v>
      </c>
    </row>
    <row r="74" spans="1:5" ht="12" customHeight="1">
      <c r="A74" s="253" t="s">
        <v>185</v>
      </c>
      <c r="B74" s="203" t="s">
        <v>126</v>
      </c>
      <c r="C74" s="213">
        <v>5132</v>
      </c>
      <c r="D74" s="213">
        <v>4707</v>
      </c>
      <c r="E74" s="214">
        <v>3380</v>
      </c>
    </row>
    <row r="75" spans="1:5" ht="12" customHeight="1" thickBot="1">
      <c r="A75" s="253" t="s">
        <v>186</v>
      </c>
      <c r="B75" s="229" t="s">
        <v>38</v>
      </c>
      <c r="C75" s="213"/>
      <c r="D75" s="213"/>
      <c r="E75" s="214"/>
    </row>
    <row r="76" spans="1:5" ht="12" customHeight="1" thickBot="1">
      <c r="A76" s="251" t="s">
        <v>4</v>
      </c>
      <c r="B76" s="230" t="s">
        <v>193</v>
      </c>
      <c r="C76" s="201">
        <f>SUM(C77:C81)</f>
        <v>10717</v>
      </c>
      <c r="D76" s="201">
        <f>SUM(D77:D81)</f>
        <v>5819</v>
      </c>
      <c r="E76" s="208">
        <f>SUM(E77:E81)</f>
        <v>1500</v>
      </c>
    </row>
    <row r="77" spans="1:5" ht="12" customHeight="1">
      <c r="A77" s="255" t="s">
        <v>188</v>
      </c>
      <c r="B77" s="209" t="s">
        <v>124</v>
      </c>
      <c r="C77" s="210">
        <v>4744</v>
      </c>
      <c r="D77" s="210">
        <v>425</v>
      </c>
      <c r="E77" s="211">
        <v>1500</v>
      </c>
    </row>
    <row r="78" spans="1:5" ht="12" customHeight="1">
      <c r="A78" s="255" t="s">
        <v>189</v>
      </c>
      <c r="B78" s="203" t="s">
        <v>144</v>
      </c>
      <c r="C78" s="205">
        <v>5473</v>
      </c>
      <c r="D78" s="205">
        <v>5394</v>
      </c>
      <c r="E78" s="206"/>
    </row>
    <row r="79" spans="1:5" ht="12" customHeight="1">
      <c r="A79" s="255" t="s">
        <v>190</v>
      </c>
      <c r="B79" s="203" t="s">
        <v>208</v>
      </c>
      <c r="C79" s="205"/>
      <c r="D79" s="205"/>
      <c r="E79" s="206"/>
    </row>
    <row r="80" spans="1:5" ht="12" customHeight="1">
      <c r="A80" s="255" t="s">
        <v>191</v>
      </c>
      <c r="B80" s="203" t="s">
        <v>125</v>
      </c>
      <c r="C80" s="205"/>
      <c r="D80" s="205"/>
      <c r="E80" s="206"/>
    </row>
    <row r="81" spans="1:5" ht="12" customHeight="1" thickBot="1">
      <c r="A81" s="256" t="s">
        <v>192</v>
      </c>
      <c r="B81" s="229" t="s">
        <v>209</v>
      </c>
      <c r="C81" s="213">
        <v>500</v>
      </c>
      <c r="D81" s="213"/>
      <c r="E81" s="214"/>
    </row>
    <row r="82" spans="1:5" ht="12" customHeight="1" thickBot="1">
      <c r="A82" s="251" t="s">
        <v>6</v>
      </c>
      <c r="B82" s="230" t="s">
        <v>194</v>
      </c>
      <c r="C82" s="201">
        <f>SUM(C83:C85)</f>
        <v>0</v>
      </c>
      <c r="D82" s="201">
        <f>SUM(D83:D85)</f>
        <v>0</v>
      </c>
      <c r="E82" s="208">
        <f>SUM(E83:E85)</f>
        <v>8044</v>
      </c>
    </row>
    <row r="83" spans="1:5" ht="12" customHeight="1">
      <c r="A83" s="255" t="s">
        <v>158</v>
      </c>
      <c r="B83" s="209" t="s">
        <v>59</v>
      </c>
      <c r="C83" s="210"/>
      <c r="D83" s="210"/>
      <c r="E83" s="211">
        <v>500</v>
      </c>
    </row>
    <row r="84" spans="1:5" ht="12" customHeight="1">
      <c r="A84" s="253" t="s">
        <v>159</v>
      </c>
      <c r="B84" s="203" t="s">
        <v>258</v>
      </c>
      <c r="C84" s="205"/>
      <c r="D84" s="205"/>
      <c r="E84" s="206"/>
    </row>
    <row r="85" spans="1:5" ht="12" customHeight="1" thickBot="1">
      <c r="A85" s="256" t="s">
        <v>160</v>
      </c>
      <c r="B85" s="203" t="s">
        <v>210</v>
      </c>
      <c r="C85" s="213"/>
      <c r="D85" s="213"/>
      <c r="E85" s="214">
        <v>7544</v>
      </c>
    </row>
    <row r="86" spans="1:5" ht="12" customHeight="1" thickBot="1">
      <c r="A86" s="251" t="s">
        <v>7</v>
      </c>
      <c r="B86" s="230" t="s">
        <v>147</v>
      </c>
      <c r="C86" s="199">
        <v>1614</v>
      </c>
      <c r="D86" s="199">
        <v>1228</v>
      </c>
      <c r="E86" s="200"/>
    </row>
    <row r="87" spans="1:5" ht="12" customHeight="1" thickBot="1">
      <c r="A87" s="251" t="s">
        <v>8</v>
      </c>
      <c r="B87" s="230" t="s">
        <v>148</v>
      </c>
      <c r="C87" s="199"/>
      <c r="D87" s="199"/>
      <c r="E87" s="200"/>
    </row>
    <row r="88" spans="1:5" ht="12" customHeight="1" thickBot="1">
      <c r="A88" s="251" t="s">
        <v>9</v>
      </c>
      <c r="B88" s="230" t="s">
        <v>259</v>
      </c>
      <c r="C88" s="199">
        <v>2492</v>
      </c>
      <c r="D88" s="199">
        <v>7456</v>
      </c>
      <c r="E88" s="200">
        <v>3547</v>
      </c>
    </row>
    <row r="89" spans="1:5" ht="12" customHeight="1" thickBot="1">
      <c r="A89" s="251" t="s">
        <v>10</v>
      </c>
      <c r="B89" s="230" t="s">
        <v>288</v>
      </c>
      <c r="C89" s="201">
        <f>SUM(C90:C91)</f>
        <v>8358</v>
      </c>
      <c r="D89" s="201">
        <f>SUM(D90:D91)</f>
        <v>48229</v>
      </c>
      <c r="E89" s="208">
        <f>SUM(E90:E91)</f>
        <v>0</v>
      </c>
    </row>
    <row r="90" spans="1:5" ht="12" customHeight="1">
      <c r="A90" s="255" t="s">
        <v>170</v>
      </c>
      <c r="B90" s="209" t="s">
        <v>120</v>
      </c>
      <c r="C90" s="210">
        <v>6334</v>
      </c>
      <c r="D90" s="210">
        <v>50893</v>
      </c>
      <c r="E90" s="211"/>
    </row>
    <row r="91" spans="1:5" ht="12" customHeight="1" thickBot="1">
      <c r="A91" s="256" t="s">
        <v>171</v>
      </c>
      <c r="B91" s="229" t="s">
        <v>211</v>
      </c>
      <c r="C91" s="213">
        <v>2024</v>
      </c>
      <c r="D91" s="213">
        <v>-2664</v>
      </c>
      <c r="E91" s="214"/>
    </row>
    <row r="92" spans="1:6" ht="12" customHeight="1" thickBot="1">
      <c r="A92" s="251" t="s">
        <v>27</v>
      </c>
      <c r="B92" s="230" t="s">
        <v>289</v>
      </c>
      <c r="C92" s="201">
        <f>C68+C76+C82+C86+C87+C88+C89</f>
        <v>151831</v>
      </c>
      <c r="D92" s="201">
        <f>D68+D76+D82+D86+D87+D88+D89</f>
        <v>195847</v>
      </c>
      <c r="E92" s="201">
        <f>E68+E76+E82+E86+E87+E88+E89</f>
        <v>102768</v>
      </c>
      <c r="F92" s="338"/>
    </row>
    <row r="93" ht="15.75">
      <c r="A93" s="66"/>
    </row>
  </sheetData>
  <sheetProtection/>
  <mergeCells count="2">
    <mergeCell ref="D2:E2"/>
    <mergeCell ref="D65:E65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8" t="s">
        <v>387</v>
      </c>
      <c r="B1" s="35"/>
      <c r="C1" s="35"/>
      <c r="D1" s="35"/>
    </row>
    <row r="2" spans="1:4" s="36" customFormat="1" ht="27.75" customHeight="1" thickBot="1">
      <c r="A2" s="44"/>
      <c r="B2" s="44"/>
      <c r="C2" s="44"/>
      <c r="D2" s="44"/>
    </row>
    <row r="3" spans="1:4" s="41" customFormat="1" ht="24" customHeight="1">
      <c r="A3" s="349" t="s">
        <v>41</v>
      </c>
      <c r="B3" s="349" t="s">
        <v>145</v>
      </c>
      <c r="C3" s="349" t="s">
        <v>149</v>
      </c>
      <c r="D3" s="349" t="s">
        <v>146</v>
      </c>
    </row>
    <row r="4" spans="1:4" s="37" customFormat="1" ht="16.5" customHeight="1">
      <c r="A4" s="350"/>
      <c r="B4" s="350"/>
      <c r="C4" s="350"/>
      <c r="D4" s="350"/>
    </row>
    <row r="5" spans="1:4" s="39" customFormat="1" ht="13.5" customHeight="1" thickBot="1">
      <c r="A5" s="350"/>
      <c r="B5" s="351"/>
      <c r="C5" s="351"/>
      <c r="D5" s="351"/>
    </row>
    <row r="6" spans="1:4" s="37" customFormat="1" ht="16.5" customHeight="1" thickBot="1">
      <c r="A6" s="351"/>
      <c r="B6" s="42" t="s">
        <v>43</v>
      </c>
      <c r="C6" s="43" t="s">
        <v>42</v>
      </c>
      <c r="D6" s="43" t="s">
        <v>44</v>
      </c>
    </row>
    <row r="7" spans="1:4" s="40" customFormat="1" ht="13.5" thickBot="1">
      <c r="A7" s="71">
        <v>1</v>
      </c>
      <c r="B7" s="72">
        <v>2</v>
      </c>
      <c r="C7" s="72">
        <v>3</v>
      </c>
      <c r="D7" s="72">
        <v>4</v>
      </c>
    </row>
    <row r="8" spans="1:4" ht="20.25" customHeight="1">
      <c r="A8" s="50" t="s">
        <v>367</v>
      </c>
      <c r="B8" s="53"/>
      <c r="C8" s="53"/>
      <c r="D8" s="171">
        <f>B8*C8/1000</f>
        <v>0</v>
      </c>
    </row>
    <row r="9" spans="1:4" ht="15.75">
      <c r="A9" s="51" t="s">
        <v>379</v>
      </c>
      <c r="B9" s="54"/>
      <c r="C9" s="54"/>
      <c r="D9" s="171">
        <v>16065</v>
      </c>
    </row>
    <row r="10" spans="1:4" ht="31.5">
      <c r="A10" s="51" t="s">
        <v>380</v>
      </c>
      <c r="B10" s="54"/>
      <c r="C10" s="54"/>
      <c r="D10" s="171">
        <v>2322</v>
      </c>
    </row>
    <row r="11" spans="1:4" ht="15.75">
      <c r="A11" s="51" t="s">
        <v>381</v>
      </c>
      <c r="B11" s="54"/>
      <c r="C11" s="54"/>
      <c r="D11" s="171">
        <v>2259</v>
      </c>
    </row>
    <row r="12" spans="1:4" ht="15.75">
      <c r="A12" s="51" t="s">
        <v>382</v>
      </c>
      <c r="B12" s="54"/>
      <c r="C12" s="54"/>
      <c r="D12" s="171">
        <v>430</v>
      </c>
    </row>
    <row r="13" spans="1:4" ht="15.75">
      <c r="A13" s="51" t="s">
        <v>383</v>
      </c>
      <c r="B13" s="54"/>
      <c r="C13" s="54"/>
      <c r="D13" s="171">
        <v>1078</v>
      </c>
    </row>
    <row r="14" spans="1:4" ht="15.75">
      <c r="A14" s="51" t="s">
        <v>384</v>
      </c>
      <c r="B14" s="54"/>
      <c r="C14" s="54"/>
      <c r="D14" s="171">
        <v>-3868</v>
      </c>
    </row>
    <row r="15" spans="1:4" ht="15.75">
      <c r="A15" s="51" t="s">
        <v>212</v>
      </c>
      <c r="B15" s="54"/>
      <c r="C15" s="54"/>
      <c r="D15" s="171">
        <v>13</v>
      </c>
    </row>
    <row r="16" spans="1:4" ht="15.75">
      <c r="A16" s="51" t="s">
        <v>385</v>
      </c>
      <c r="B16" s="54"/>
      <c r="C16" s="54"/>
      <c r="D16" s="171">
        <v>3553</v>
      </c>
    </row>
    <row r="17" spans="1:4" ht="15.75">
      <c r="A17" s="51" t="s">
        <v>386</v>
      </c>
      <c r="B17" s="54">
        <v>16</v>
      </c>
      <c r="C17" s="54">
        <v>102000</v>
      </c>
      <c r="D17" s="171">
        <f>B17*C17/1000</f>
        <v>1632</v>
      </c>
    </row>
    <row r="18" spans="1:4" ht="15.75">
      <c r="A18" s="51" t="s">
        <v>300</v>
      </c>
      <c r="B18" s="54">
        <v>28</v>
      </c>
      <c r="C18" s="54">
        <v>55360</v>
      </c>
      <c r="D18" s="171">
        <f>B18*C18/1000</f>
        <v>1550.08</v>
      </c>
    </row>
    <row r="19" spans="1:4" ht="15.75">
      <c r="A19" s="51" t="s">
        <v>213</v>
      </c>
      <c r="B19" s="54"/>
      <c r="C19" s="54"/>
      <c r="D19" s="171">
        <v>1558</v>
      </c>
    </row>
    <row r="20" spans="1:4" ht="15.75">
      <c r="A20" s="51" t="s">
        <v>300</v>
      </c>
      <c r="B20" s="54"/>
      <c r="C20" s="54"/>
      <c r="D20" s="171"/>
    </row>
    <row r="21" spans="1:4" ht="31.5">
      <c r="A21" s="51" t="s">
        <v>410</v>
      </c>
      <c r="B21" s="54"/>
      <c r="C21" s="54"/>
      <c r="D21" s="171">
        <v>1500</v>
      </c>
    </row>
    <row r="22" spans="1:4" ht="15.75">
      <c r="A22" s="51"/>
      <c r="B22" s="54"/>
      <c r="C22" s="54"/>
      <c r="D22" s="171">
        <f>B22*C22/1000</f>
        <v>0</v>
      </c>
    </row>
    <row r="23" spans="1:4" ht="15.75">
      <c r="A23" s="51"/>
      <c r="B23" s="54"/>
      <c r="C23" s="54"/>
      <c r="D23" s="171">
        <f>B23*C23/1000</f>
        <v>0</v>
      </c>
    </row>
    <row r="24" spans="1:4" ht="15.75">
      <c r="A24" s="51"/>
      <c r="B24" s="54"/>
      <c r="C24" s="54"/>
      <c r="D24" s="171">
        <f>B24*C24/1000</f>
        <v>0</v>
      </c>
    </row>
    <row r="25" spans="1:4" ht="15.75">
      <c r="A25" s="51"/>
      <c r="B25" s="54"/>
      <c r="C25" s="54"/>
      <c r="D25" s="171">
        <f>B25*C25/1000</f>
        <v>0</v>
      </c>
    </row>
    <row r="26" spans="1:4" ht="16.5" thickBot="1">
      <c r="A26" s="52"/>
      <c r="B26" s="55"/>
      <c r="C26" s="55"/>
      <c r="D26" s="171">
        <f>B26*C26/1000</f>
        <v>0</v>
      </c>
    </row>
    <row r="27" spans="1:4" s="47" customFormat="1" ht="19.5" customHeight="1" thickBot="1">
      <c r="A27" s="179" t="s">
        <v>45</v>
      </c>
      <c r="B27" s="233"/>
      <c r="C27" s="233"/>
      <c r="D27" s="171">
        <f>SUM(D8:D26)</f>
        <v>28092.08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65</v>
      </c>
      <c r="B1" s="22"/>
      <c r="C1" s="22"/>
      <c r="D1" s="22"/>
      <c r="E1" s="22"/>
      <c r="F1" s="22"/>
      <c r="G1" s="22"/>
      <c r="H1" s="22"/>
    </row>
    <row r="2" ht="14.25" thickBot="1">
      <c r="H2" s="73" t="s">
        <v>66</v>
      </c>
    </row>
    <row r="3" spans="1:8" ht="24" customHeight="1" thickBot="1">
      <c r="A3" s="76" t="s">
        <v>47</v>
      </c>
      <c r="B3" s="77"/>
      <c r="C3" s="77"/>
      <c r="D3" s="77"/>
      <c r="E3" s="76" t="s">
        <v>55</v>
      </c>
      <c r="F3" s="77"/>
      <c r="G3" s="77"/>
      <c r="H3" s="78"/>
    </row>
    <row r="4" spans="1:8" s="15" customFormat="1" ht="35.25" customHeight="1" thickBot="1">
      <c r="A4" s="24" t="s">
        <v>67</v>
      </c>
      <c r="B4" s="14" t="s">
        <v>362</v>
      </c>
      <c r="C4" s="14" t="s">
        <v>388</v>
      </c>
      <c r="D4" s="14" t="s">
        <v>389</v>
      </c>
      <c r="E4" s="24" t="s">
        <v>67</v>
      </c>
      <c r="F4" s="14" t="s">
        <v>362</v>
      </c>
      <c r="G4" s="14" t="s">
        <v>388</v>
      </c>
      <c r="H4" s="234" t="s">
        <v>389</v>
      </c>
    </row>
    <row r="5" spans="1:8" ht="18" customHeight="1">
      <c r="A5" s="172" t="s">
        <v>68</v>
      </c>
      <c r="B5" s="79">
        <v>23563</v>
      </c>
      <c r="C5" s="79">
        <v>19805</v>
      </c>
      <c r="D5" s="80">
        <v>19099</v>
      </c>
      <c r="E5" s="93" t="s">
        <v>69</v>
      </c>
      <c r="F5" s="79">
        <v>24826</v>
      </c>
      <c r="G5" s="79">
        <v>20953</v>
      </c>
      <c r="H5" s="81">
        <v>18052</v>
      </c>
    </row>
    <row r="6" spans="1:8" ht="27.75" customHeight="1">
      <c r="A6" s="173" t="s">
        <v>150</v>
      </c>
      <c r="B6" s="82">
        <v>62332</v>
      </c>
      <c r="C6" s="82">
        <v>63104</v>
      </c>
      <c r="D6" s="83">
        <v>18620</v>
      </c>
      <c r="E6" s="90" t="s">
        <v>70</v>
      </c>
      <c r="F6" s="82">
        <v>5850</v>
      </c>
      <c r="G6" s="82">
        <v>5025</v>
      </c>
      <c r="H6" s="84">
        <v>5049</v>
      </c>
    </row>
    <row r="7" spans="1:8" ht="18" customHeight="1">
      <c r="A7" s="173" t="s">
        <v>127</v>
      </c>
      <c r="B7" s="82">
        <v>16175</v>
      </c>
      <c r="C7" s="82">
        <v>33717</v>
      </c>
      <c r="D7" s="83">
        <v>30663</v>
      </c>
      <c r="E7" s="90" t="s">
        <v>71</v>
      </c>
      <c r="F7" s="82">
        <v>35692</v>
      </c>
      <c r="G7" s="82">
        <v>34246</v>
      </c>
      <c r="H7" s="84">
        <v>36180</v>
      </c>
    </row>
    <row r="8" spans="1:8" ht="18" customHeight="1">
      <c r="A8" s="173" t="s">
        <v>214</v>
      </c>
      <c r="B8" s="82">
        <v>26214</v>
      </c>
      <c r="C8" s="82">
        <v>21374</v>
      </c>
      <c r="D8" s="83">
        <v>16370</v>
      </c>
      <c r="E8" s="91" t="s">
        <v>134</v>
      </c>
      <c r="F8" s="82">
        <v>3292</v>
      </c>
      <c r="G8" s="82">
        <v>1270</v>
      </c>
      <c r="H8" s="84">
        <v>643</v>
      </c>
    </row>
    <row r="9" spans="1:8" ht="22.5" customHeight="1">
      <c r="A9" s="173" t="s">
        <v>53</v>
      </c>
      <c r="B9" s="82">
        <v>5908</v>
      </c>
      <c r="C9" s="82"/>
      <c r="D9" s="83"/>
      <c r="E9" s="90" t="s">
        <v>215</v>
      </c>
      <c r="F9" s="82">
        <v>21767</v>
      </c>
      <c r="G9" s="82">
        <v>38017</v>
      </c>
      <c r="H9" s="84">
        <v>26373</v>
      </c>
    </row>
    <row r="10" spans="1:8" ht="18" customHeight="1">
      <c r="A10" s="173" t="s">
        <v>301</v>
      </c>
      <c r="B10" s="82"/>
      <c r="C10" s="82">
        <v>2007</v>
      </c>
      <c r="D10" s="83">
        <v>8972</v>
      </c>
      <c r="E10" s="90" t="s">
        <v>72</v>
      </c>
      <c r="F10" s="82">
        <v>5132</v>
      </c>
      <c r="G10" s="82">
        <v>4707</v>
      </c>
      <c r="H10" s="84">
        <v>3380</v>
      </c>
    </row>
    <row r="11" spans="1:8" ht="26.25" customHeight="1">
      <c r="A11" s="173" t="s">
        <v>117</v>
      </c>
      <c r="B11" s="82">
        <v>2532</v>
      </c>
      <c r="C11" s="82">
        <v>10</v>
      </c>
      <c r="D11" s="83"/>
      <c r="E11" s="90" t="s">
        <v>302</v>
      </c>
      <c r="F11" s="82">
        <v>2492</v>
      </c>
      <c r="G11" s="82">
        <v>7456</v>
      </c>
      <c r="H11" s="84">
        <v>3547</v>
      </c>
    </row>
    <row r="12" spans="1:8" ht="18" customHeight="1">
      <c r="A12" s="173" t="s">
        <v>138</v>
      </c>
      <c r="B12" s="82">
        <v>1835</v>
      </c>
      <c r="C12" s="82">
        <v>395</v>
      </c>
      <c r="D12" s="83"/>
      <c r="E12" s="90" t="s">
        <v>73</v>
      </c>
      <c r="F12" s="82"/>
      <c r="G12" s="82"/>
      <c r="H12" s="84">
        <v>500</v>
      </c>
    </row>
    <row r="13" spans="1:8" ht="24" customHeight="1">
      <c r="A13" s="92" t="s">
        <v>333</v>
      </c>
      <c r="B13" s="82"/>
      <c r="C13" s="82">
        <v>79</v>
      </c>
      <c r="D13" s="83"/>
      <c r="E13" s="90" t="s">
        <v>195</v>
      </c>
      <c r="F13" s="82"/>
      <c r="G13" s="82"/>
      <c r="H13" s="84"/>
    </row>
    <row r="14" spans="1:8" ht="18" customHeight="1">
      <c r="A14" s="92" t="s">
        <v>354</v>
      </c>
      <c r="B14" s="82"/>
      <c r="C14" s="82"/>
      <c r="D14" s="83"/>
      <c r="E14" s="90" t="s">
        <v>119</v>
      </c>
      <c r="F14" s="82">
        <v>31105</v>
      </c>
      <c r="G14" s="82">
        <v>28456</v>
      </c>
      <c r="H14" s="84"/>
    </row>
    <row r="15" spans="1:8" ht="18" customHeight="1">
      <c r="A15" s="92"/>
      <c r="B15" s="82"/>
      <c r="C15" s="82"/>
      <c r="D15" s="83"/>
      <c r="E15" s="92" t="s">
        <v>334</v>
      </c>
      <c r="F15" s="82">
        <v>1982</v>
      </c>
      <c r="G15" s="82">
        <v>-2475</v>
      </c>
      <c r="H15" s="84"/>
    </row>
    <row r="16" spans="1:8" ht="18" customHeight="1">
      <c r="A16" s="92"/>
      <c r="B16" s="82"/>
      <c r="C16" s="82"/>
      <c r="D16" s="83"/>
      <c r="E16" s="92" t="s">
        <v>355</v>
      </c>
      <c r="F16" s="82"/>
      <c r="G16" s="82">
        <v>35</v>
      </c>
      <c r="H16" s="84"/>
    </row>
    <row r="17" spans="1:8" ht="18" customHeight="1">
      <c r="A17" s="92"/>
      <c r="B17" s="82"/>
      <c r="C17" s="82"/>
      <c r="D17" s="83"/>
      <c r="E17" s="92" t="s">
        <v>357</v>
      </c>
      <c r="F17" s="82">
        <v>2763</v>
      </c>
      <c r="G17" s="82">
        <v>4500</v>
      </c>
      <c r="H17" s="84"/>
    </row>
    <row r="18" spans="1:8" ht="18" customHeight="1">
      <c r="A18" s="92"/>
      <c r="B18" s="82"/>
      <c r="C18" s="82"/>
      <c r="D18" s="83"/>
      <c r="E18" s="92"/>
      <c r="F18" s="82"/>
      <c r="G18" s="82"/>
      <c r="H18" s="84"/>
    </row>
    <row r="19" spans="1:8" ht="18" customHeight="1">
      <c r="A19" s="92"/>
      <c r="B19" s="82"/>
      <c r="C19" s="82"/>
      <c r="D19" s="83"/>
      <c r="E19" s="92"/>
      <c r="F19" s="82"/>
      <c r="G19" s="82"/>
      <c r="H19" s="84"/>
    </row>
    <row r="20" spans="1:8" ht="18" customHeight="1" thickBot="1">
      <c r="A20" s="86"/>
      <c r="B20" s="87"/>
      <c r="C20" s="87"/>
      <c r="D20" s="88"/>
      <c r="E20" s="94"/>
      <c r="F20" s="87"/>
      <c r="G20" s="87"/>
      <c r="H20" s="89"/>
    </row>
    <row r="21" spans="1:8" ht="18" customHeight="1" thickBot="1">
      <c r="A21" s="139" t="s">
        <v>74</v>
      </c>
      <c r="B21" s="140">
        <f>SUM(B5:B20)</f>
        <v>138559</v>
      </c>
      <c r="C21" s="140">
        <f>SUM(C5:C20)</f>
        <v>140491</v>
      </c>
      <c r="D21" s="140">
        <f>SUM(D5:D20)</f>
        <v>93724</v>
      </c>
      <c r="E21" s="139" t="s">
        <v>74</v>
      </c>
      <c r="F21" s="140">
        <f>SUM(F5:F20)</f>
        <v>134901</v>
      </c>
      <c r="G21" s="140">
        <f>SUM(G5:G20)</f>
        <v>142190</v>
      </c>
      <c r="H21" s="141">
        <f>SUM(H5:H20)</f>
        <v>93724</v>
      </c>
    </row>
    <row r="22" spans="1:8" ht="18" customHeight="1" thickBot="1">
      <c r="A22" s="142" t="s">
        <v>75</v>
      </c>
      <c r="B22" s="143" t="str">
        <f>IF(((F21-B21)&gt;0),F21-B21,"----")</f>
        <v>----</v>
      </c>
      <c r="C22" s="143">
        <f>IF(((G21-C21)&gt;0),G21-C21,"----")</f>
        <v>1699</v>
      </c>
      <c r="D22" s="143" t="str">
        <f>IF(((H21-D21)&gt;0),H21-D21,"----")</f>
        <v>----</v>
      </c>
      <c r="E22" s="142" t="s">
        <v>76</v>
      </c>
      <c r="F22" s="143">
        <f>IF(((B21-F21)&gt;0),B21-F21,"----")</f>
        <v>3658</v>
      </c>
      <c r="G22" s="143" t="str">
        <f>IF(((C21-G21)&gt;0),C21-G21,"----")</f>
        <v>----</v>
      </c>
      <c r="H22" s="144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77</v>
      </c>
      <c r="B1" s="22"/>
      <c r="C1" s="22"/>
      <c r="D1" s="22"/>
      <c r="E1" s="22"/>
      <c r="F1" s="22"/>
      <c r="G1" s="22"/>
      <c r="H1" s="22"/>
    </row>
    <row r="2" ht="14.25" thickBot="1">
      <c r="H2" s="73" t="s">
        <v>66</v>
      </c>
    </row>
    <row r="3" spans="1:8" ht="24" customHeight="1" thickBot="1">
      <c r="A3" s="76" t="s">
        <v>47</v>
      </c>
      <c r="B3" s="77"/>
      <c r="C3" s="77"/>
      <c r="D3" s="77"/>
      <c r="E3" s="76" t="s">
        <v>55</v>
      </c>
      <c r="F3" s="77"/>
      <c r="G3" s="77"/>
      <c r="H3" s="78"/>
    </row>
    <row r="4" spans="1:8" s="15" customFormat="1" ht="35.25" customHeight="1" thickBot="1">
      <c r="A4" s="24" t="s">
        <v>67</v>
      </c>
      <c r="B4" s="14" t="s">
        <v>362</v>
      </c>
      <c r="C4" s="14" t="s">
        <v>388</v>
      </c>
      <c r="D4" s="14" t="s">
        <v>389</v>
      </c>
      <c r="E4" s="24" t="s">
        <v>67</v>
      </c>
      <c r="F4" s="14" t="s">
        <v>362</v>
      </c>
      <c r="G4" s="14" t="s">
        <v>388</v>
      </c>
      <c r="H4" s="14" t="s">
        <v>389</v>
      </c>
    </row>
    <row r="5" spans="1:8" ht="27.75" customHeight="1">
      <c r="A5" s="174" t="s">
        <v>115</v>
      </c>
      <c r="B5" s="79"/>
      <c r="C5" s="79">
        <v>50</v>
      </c>
      <c r="D5" s="79"/>
      <c r="E5" s="172" t="s">
        <v>124</v>
      </c>
      <c r="F5" s="79">
        <v>4744</v>
      </c>
      <c r="G5" s="79">
        <v>425</v>
      </c>
      <c r="H5" s="81">
        <v>1500</v>
      </c>
    </row>
    <row r="6" spans="1:8" ht="27.75" customHeight="1">
      <c r="A6" s="173" t="s">
        <v>114</v>
      </c>
      <c r="B6" s="82">
        <v>6695</v>
      </c>
      <c r="C6" s="82">
        <v>6577</v>
      </c>
      <c r="D6" s="82">
        <v>6600</v>
      </c>
      <c r="E6" s="173" t="s">
        <v>153</v>
      </c>
      <c r="F6" s="82">
        <v>5473</v>
      </c>
      <c r="G6" s="82">
        <v>5394</v>
      </c>
      <c r="H6" s="84"/>
    </row>
    <row r="7" spans="1:8" ht="27.75" customHeight="1">
      <c r="A7" s="173" t="s">
        <v>116</v>
      </c>
      <c r="B7" s="82">
        <v>4</v>
      </c>
      <c r="C7" s="82">
        <v>5</v>
      </c>
      <c r="D7" s="82">
        <v>5</v>
      </c>
      <c r="E7" s="173" t="s">
        <v>216</v>
      </c>
      <c r="F7" s="82"/>
      <c r="G7" s="82"/>
      <c r="H7" s="84"/>
    </row>
    <row r="8" spans="1:8" ht="21" customHeight="1">
      <c r="A8" s="173" t="s">
        <v>151</v>
      </c>
      <c r="B8" s="82"/>
      <c r="C8" s="82"/>
      <c r="D8" s="82"/>
      <c r="E8" s="173" t="s">
        <v>125</v>
      </c>
      <c r="F8" s="82">
        <v>500</v>
      </c>
      <c r="G8" s="82"/>
      <c r="H8" s="84"/>
    </row>
    <row r="9" spans="1:8" ht="21" customHeight="1">
      <c r="A9" s="173" t="s">
        <v>52</v>
      </c>
      <c r="B9" s="82"/>
      <c r="C9" s="82">
        <v>48447</v>
      </c>
      <c r="D9" s="82"/>
      <c r="E9" s="173" t="s">
        <v>78</v>
      </c>
      <c r="F9" s="82"/>
      <c r="G9" s="82"/>
      <c r="H9" s="84">
        <v>7544</v>
      </c>
    </row>
    <row r="10" spans="1:8" ht="25.5" customHeight="1">
      <c r="A10" s="173" t="s">
        <v>356</v>
      </c>
      <c r="B10" s="82">
        <v>2703</v>
      </c>
      <c r="C10" s="82"/>
      <c r="D10" s="83"/>
      <c r="E10" s="173" t="s">
        <v>140</v>
      </c>
      <c r="F10" s="82">
        <v>1614</v>
      </c>
      <c r="G10" s="82">
        <v>1193</v>
      </c>
      <c r="H10" s="84"/>
    </row>
    <row r="11" spans="1:8" ht="24.75" customHeight="1">
      <c r="A11" s="173" t="s">
        <v>152</v>
      </c>
      <c r="B11" s="82"/>
      <c r="C11" s="82"/>
      <c r="D11" s="82"/>
      <c r="E11" s="173" t="s">
        <v>155</v>
      </c>
      <c r="F11" s="82"/>
      <c r="G11" s="82"/>
      <c r="H11" s="84"/>
    </row>
    <row r="12" spans="1:8" ht="27.75" customHeight="1">
      <c r="A12" s="173" t="s">
        <v>335</v>
      </c>
      <c r="B12" s="82">
        <v>6185</v>
      </c>
      <c r="C12" s="82">
        <v>4728</v>
      </c>
      <c r="D12" s="82"/>
      <c r="E12" s="92" t="s">
        <v>217</v>
      </c>
      <c r="F12" s="82"/>
      <c r="G12" s="82"/>
      <c r="H12" s="84"/>
    </row>
    <row r="13" spans="1:8" ht="21" customHeight="1">
      <c r="A13" s="173" t="s">
        <v>53</v>
      </c>
      <c r="B13" s="82"/>
      <c r="C13" s="82"/>
      <c r="D13" s="82"/>
      <c r="E13" s="92" t="s">
        <v>218</v>
      </c>
      <c r="F13" s="82">
        <v>3571</v>
      </c>
      <c r="G13" s="82">
        <v>48214</v>
      </c>
      <c r="H13" s="84"/>
    </row>
    <row r="14" spans="1:8" ht="21" customHeight="1">
      <c r="A14" s="173" t="s">
        <v>361</v>
      </c>
      <c r="B14" s="82"/>
      <c r="C14" s="82"/>
      <c r="D14" s="82"/>
      <c r="E14" s="92"/>
      <c r="F14" s="82"/>
      <c r="G14" s="82"/>
      <c r="H14" s="84"/>
    </row>
    <row r="15" spans="1:8" ht="21" customHeight="1" thickBot="1">
      <c r="A15" s="173" t="s">
        <v>138</v>
      </c>
      <c r="B15" s="82"/>
      <c r="C15" s="82"/>
      <c r="D15" s="82"/>
      <c r="E15" s="92"/>
      <c r="F15" s="82"/>
      <c r="G15" s="82"/>
      <c r="H15" s="84"/>
    </row>
    <row r="16" spans="1:8" ht="24" customHeight="1" thickBot="1">
      <c r="A16" s="139" t="s">
        <v>74</v>
      </c>
      <c r="B16" s="140">
        <f>SUM(B5:B15)</f>
        <v>15587</v>
      </c>
      <c r="C16" s="140">
        <f>SUM(C5:C15)</f>
        <v>59807</v>
      </c>
      <c r="D16" s="140">
        <f>SUM(D5:D15)</f>
        <v>6605</v>
      </c>
      <c r="E16" s="139" t="s">
        <v>74</v>
      </c>
      <c r="F16" s="140">
        <f>SUM(F5:F15)</f>
        <v>15902</v>
      </c>
      <c r="G16" s="140">
        <f>SUM(G5:G15)</f>
        <v>55226</v>
      </c>
      <c r="H16" s="141">
        <f>SUM(H5:H15)</f>
        <v>9044</v>
      </c>
    </row>
    <row r="17" spans="1:8" ht="23.25" customHeight="1" thickBot="1">
      <c r="A17" s="142" t="s">
        <v>75</v>
      </c>
      <c r="B17" s="143">
        <f>IF(((F16-B16)&gt;0),F16-B16,"----")</f>
        <v>315</v>
      </c>
      <c r="C17" s="143" t="str">
        <f>IF(((G16-C16)&gt;0),G16-C16,"----")</f>
        <v>----</v>
      </c>
      <c r="D17" s="143">
        <f>IF(((H16-D16)&gt;0),H16-D16,"----")</f>
        <v>2439</v>
      </c>
      <c r="E17" s="142" t="s">
        <v>76</v>
      </c>
      <c r="F17" s="143" t="str">
        <f>IF(((B16-F16)&gt;0),B16-F16,"----")</f>
        <v>----</v>
      </c>
      <c r="G17" s="143">
        <f>IF(((C16-G16)&gt;0),C16-G16,"----")</f>
        <v>4581</v>
      </c>
      <c r="H17" s="144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31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74" t="s">
        <v>66</v>
      </c>
    </row>
    <row r="2" spans="1:6" s="15" customFormat="1" ht="44.25" customHeight="1" thickBot="1">
      <c r="A2" s="24" t="s">
        <v>79</v>
      </c>
      <c r="B2" s="14" t="s">
        <v>80</v>
      </c>
      <c r="C2" s="14" t="s">
        <v>81</v>
      </c>
      <c r="D2" s="14" t="s">
        <v>390</v>
      </c>
      <c r="E2" s="14" t="s">
        <v>364</v>
      </c>
      <c r="F2" s="98" t="s">
        <v>392</v>
      </c>
    </row>
    <row r="3" spans="1:6" s="31" customFormat="1" ht="12" customHeight="1" thickBot="1">
      <c r="A3" s="95">
        <v>1</v>
      </c>
      <c r="B3" s="96">
        <v>2</v>
      </c>
      <c r="C3" s="96">
        <v>3</v>
      </c>
      <c r="D3" s="96">
        <v>4</v>
      </c>
      <c r="E3" s="96">
        <v>5</v>
      </c>
      <c r="F3" s="97" t="s">
        <v>128</v>
      </c>
    </row>
    <row r="4" spans="1:6" ht="18" customHeight="1">
      <c r="A4" s="99"/>
      <c r="B4" s="82"/>
      <c r="C4" s="336"/>
      <c r="D4" s="82"/>
      <c r="E4" s="82"/>
      <c r="F4" s="145">
        <f>B4-D4-E4</f>
        <v>0</v>
      </c>
    </row>
    <row r="5" spans="1:6" ht="18" customHeight="1">
      <c r="A5" s="99"/>
      <c r="B5" s="82"/>
      <c r="C5" s="336"/>
      <c r="D5" s="82"/>
      <c r="E5" s="82"/>
      <c r="F5" s="145">
        <f aca="true" t="shared" si="0" ref="F5:F17">B5-D5-E5</f>
        <v>0</v>
      </c>
    </row>
    <row r="6" spans="1:6" ht="18" customHeight="1">
      <c r="A6" s="99"/>
      <c r="B6" s="82"/>
      <c r="C6" s="336"/>
      <c r="D6" s="82"/>
      <c r="E6" s="82"/>
      <c r="F6" s="145">
        <f t="shared" si="0"/>
        <v>0</v>
      </c>
    </row>
    <row r="7" spans="1:6" ht="18" customHeight="1">
      <c r="A7" s="99"/>
      <c r="B7" s="82"/>
      <c r="C7" s="336"/>
      <c r="D7" s="82"/>
      <c r="E7" s="82"/>
      <c r="F7" s="145">
        <f t="shared" si="0"/>
        <v>0</v>
      </c>
    </row>
    <row r="8" spans="1:6" ht="18" customHeight="1">
      <c r="A8" s="99"/>
      <c r="B8" s="82"/>
      <c r="C8" s="336"/>
      <c r="D8" s="82"/>
      <c r="E8" s="82"/>
      <c r="F8" s="145">
        <f>B8-D8-E8</f>
        <v>0</v>
      </c>
    </row>
    <row r="9" spans="1:6" ht="18" customHeight="1">
      <c r="A9" s="291" t="s">
        <v>210</v>
      </c>
      <c r="B9" s="82"/>
      <c r="C9" s="336"/>
      <c r="D9" s="82"/>
      <c r="E9" s="82"/>
      <c r="F9" s="145">
        <f>B9-D9-E9</f>
        <v>0</v>
      </c>
    </row>
    <row r="10" spans="1:6" ht="18" customHeight="1">
      <c r="A10" s="99" t="s">
        <v>391</v>
      </c>
      <c r="B10" s="82"/>
      <c r="C10" s="336"/>
      <c r="D10" s="82"/>
      <c r="E10" s="82">
        <v>2443</v>
      </c>
      <c r="F10" s="145"/>
    </row>
    <row r="11" spans="1:6" ht="18" customHeight="1">
      <c r="A11" s="99"/>
      <c r="B11" s="82"/>
      <c r="C11" s="336"/>
      <c r="D11" s="82"/>
      <c r="E11" s="82"/>
      <c r="F11" s="145"/>
    </row>
    <row r="12" spans="1:6" ht="18" customHeight="1">
      <c r="A12" s="99"/>
      <c r="B12" s="82"/>
      <c r="C12" s="336"/>
      <c r="D12" s="82"/>
      <c r="E12" s="82"/>
      <c r="F12" s="145">
        <f>B12-D12-E12</f>
        <v>0</v>
      </c>
    </row>
    <row r="13" spans="1:6" ht="18" customHeight="1">
      <c r="A13" s="99"/>
      <c r="B13" s="82"/>
      <c r="C13" s="336"/>
      <c r="D13" s="82"/>
      <c r="E13" s="82"/>
      <c r="F13" s="145">
        <f>B13-D13-E13</f>
        <v>0</v>
      </c>
    </row>
    <row r="14" spans="1:6" ht="18" customHeight="1">
      <c r="A14" s="99"/>
      <c r="B14" s="82"/>
      <c r="C14" s="336"/>
      <c r="D14" s="82"/>
      <c r="E14" s="82"/>
      <c r="F14" s="145">
        <f t="shared" si="0"/>
        <v>0</v>
      </c>
    </row>
    <row r="15" spans="1:6" ht="18" customHeight="1">
      <c r="A15" s="99"/>
      <c r="B15" s="82"/>
      <c r="C15" s="336"/>
      <c r="D15" s="82"/>
      <c r="E15" s="82"/>
      <c r="F15" s="145">
        <f t="shared" si="0"/>
        <v>0</v>
      </c>
    </row>
    <row r="16" spans="1:6" ht="18" customHeight="1">
      <c r="A16" s="99"/>
      <c r="B16" s="82"/>
      <c r="C16" s="336"/>
      <c r="D16" s="82"/>
      <c r="E16" s="82"/>
      <c r="F16" s="145">
        <f t="shared" si="0"/>
        <v>0</v>
      </c>
    </row>
    <row r="17" spans="1:6" ht="18" customHeight="1" thickBot="1">
      <c r="A17" s="100"/>
      <c r="B17" s="87"/>
      <c r="C17" s="337"/>
      <c r="D17" s="87"/>
      <c r="E17" s="87"/>
      <c r="F17" s="146">
        <f t="shared" si="0"/>
        <v>0</v>
      </c>
    </row>
    <row r="18" spans="1:6" s="6" customFormat="1" ht="18" customHeight="1" thickBot="1">
      <c r="A18" s="148" t="s">
        <v>74</v>
      </c>
      <c r="B18" s="175">
        <f>SUM(B4:B17)</f>
        <v>0</v>
      </c>
      <c r="C18" s="176"/>
      <c r="D18" s="175">
        <f>SUM(D4:D17)</f>
        <v>0</v>
      </c>
      <c r="E18" s="175">
        <f>SUM(E4:E17)</f>
        <v>2443</v>
      </c>
      <c r="F18" s="147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E5" sqref="E5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5" t="s">
        <v>66</v>
      </c>
    </row>
    <row r="2" spans="1:6" s="15" customFormat="1" ht="48.75" customHeight="1" thickBot="1">
      <c r="A2" s="24" t="s">
        <v>82</v>
      </c>
      <c r="B2" s="14" t="s">
        <v>80</v>
      </c>
      <c r="C2" s="14" t="s">
        <v>81</v>
      </c>
      <c r="D2" s="14" t="s">
        <v>390</v>
      </c>
      <c r="E2" s="14" t="s">
        <v>364</v>
      </c>
      <c r="F2" s="98" t="s">
        <v>394</v>
      </c>
    </row>
    <row r="3" spans="1:6" s="31" customFormat="1" ht="15" customHeight="1" thickBot="1">
      <c r="A3" s="95">
        <v>1</v>
      </c>
      <c r="B3" s="96">
        <v>2</v>
      </c>
      <c r="C3" s="96">
        <v>3</v>
      </c>
      <c r="D3" s="96">
        <v>4</v>
      </c>
      <c r="E3" s="96">
        <v>5</v>
      </c>
      <c r="F3" s="97">
        <v>6</v>
      </c>
    </row>
    <row r="4" spans="1:6" ht="18" customHeight="1">
      <c r="A4" s="99" t="s">
        <v>393</v>
      </c>
      <c r="B4" s="82"/>
      <c r="C4" s="336"/>
      <c r="D4" s="82"/>
      <c r="E4" s="82">
        <v>1500</v>
      </c>
      <c r="F4" s="145">
        <f aca="true" t="shared" si="0" ref="F4:F9">B4-D4-E4</f>
        <v>-1500</v>
      </c>
    </row>
    <row r="5" spans="1:6" ht="18" customHeight="1">
      <c r="A5" s="339"/>
      <c r="B5" s="82"/>
      <c r="C5" s="336"/>
      <c r="D5" s="82"/>
      <c r="E5" s="82"/>
      <c r="F5" s="145">
        <f t="shared" si="0"/>
        <v>0</v>
      </c>
    </row>
    <row r="6" spans="1:6" ht="18" customHeight="1">
      <c r="A6" s="99"/>
      <c r="B6" s="82"/>
      <c r="C6" s="336"/>
      <c r="D6" s="82"/>
      <c r="E6" s="82"/>
      <c r="F6" s="145">
        <f t="shared" si="0"/>
        <v>0</v>
      </c>
    </row>
    <row r="7" spans="1:6" ht="18" customHeight="1">
      <c r="A7" s="99"/>
      <c r="B7" s="82"/>
      <c r="C7" s="336"/>
      <c r="D7" s="82"/>
      <c r="E7" s="82"/>
      <c r="F7" s="145">
        <f t="shared" si="0"/>
        <v>0</v>
      </c>
    </row>
    <row r="8" spans="1:6" ht="18" customHeight="1">
      <c r="A8" s="99"/>
      <c r="B8" s="82"/>
      <c r="C8" s="336"/>
      <c r="D8" s="82"/>
      <c r="E8" s="82"/>
      <c r="F8" s="145">
        <f t="shared" si="0"/>
        <v>0</v>
      </c>
    </row>
    <row r="9" spans="1:6" ht="18" customHeight="1">
      <c r="A9" s="291" t="s">
        <v>210</v>
      </c>
      <c r="B9" s="82"/>
      <c r="C9" s="336"/>
      <c r="D9" s="82"/>
      <c r="E9" s="82"/>
      <c r="F9" s="145">
        <f t="shared" si="0"/>
        <v>0</v>
      </c>
    </row>
    <row r="10" spans="1:6" ht="18" customHeight="1">
      <c r="A10" s="99" t="s">
        <v>396</v>
      </c>
      <c r="B10" s="82"/>
      <c r="C10" s="336"/>
      <c r="D10" s="82"/>
      <c r="E10" s="82">
        <v>2275</v>
      </c>
      <c r="F10" s="145">
        <f aca="true" t="shared" si="1" ref="F10:F17">B10-D10-E10</f>
        <v>-2275</v>
      </c>
    </row>
    <row r="11" spans="1:6" ht="18" customHeight="1">
      <c r="A11" s="99" t="s">
        <v>395</v>
      </c>
      <c r="B11" s="82"/>
      <c r="C11" s="336"/>
      <c r="D11" s="82"/>
      <c r="E11" s="82">
        <v>1500</v>
      </c>
      <c r="F11" s="145">
        <f t="shared" si="1"/>
        <v>-1500</v>
      </c>
    </row>
    <row r="12" spans="1:6" ht="18" customHeight="1">
      <c r="A12" s="99" t="s">
        <v>397</v>
      </c>
      <c r="B12" s="82"/>
      <c r="C12" s="336"/>
      <c r="D12" s="82"/>
      <c r="E12" s="82">
        <v>1326</v>
      </c>
      <c r="F12" s="145">
        <f t="shared" si="1"/>
        <v>-1326</v>
      </c>
    </row>
    <row r="13" spans="1:6" ht="18" customHeight="1">
      <c r="A13" s="99"/>
      <c r="B13" s="82"/>
      <c r="C13" s="336"/>
      <c r="D13" s="82"/>
      <c r="E13" s="82"/>
      <c r="F13" s="145">
        <f t="shared" si="1"/>
        <v>0</v>
      </c>
    </row>
    <row r="14" spans="1:6" ht="18" customHeight="1">
      <c r="A14" s="99"/>
      <c r="B14" s="82"/>
      <c r="C14" s="336"/>
      <c r="D14" s="82"/>
      <c r="E14" s="82"/>
      <c r="F14" s="145">
        <f t="shared" si="1"/>
        <v>0</v>
      </c>
    </row>
    <row r="15" spans="1:6" ht="18" customHeight="1">
      <c r="A15" s="99"/>
      <c r="B15" s="82"/>
      <c r="C15" s="336"/>
      <c r="D15" s="82"/>
      <c r="E15" s="82"/>
      <c r="F15" s="145">
        <f t="shared" si="1"/>
        <v>0</v>
      </c>
    </row>
    <row r="16" spans="1:6" ht="18" customHeight="1">
      <c r="A16" s="99"/>
      <c r="B16" s="82"/>
      <c r="C16" s="336"/>
      <c r="D16" s="82"/>
      <c r="E16" s="82"/>
      <c r="F16" s="145">
        <f t="shared" si="1"/>
        <v>0</v>
      </c>
    </row>
    <row r="17" spans="1:6" ht="18" customHeight="1" thickBot="1">
      <c r="A17" s="100"/>
      <c r="B17" s="87"/>
      <c r="C17" s="87"/>
      <c r="D17" s="87"/>
      <c r="E17" s="87"/>
      <c r="F17" s="146">
        <f t="shared" si="1"/>
        <v>0</v>
      </c>
    </row>
    <row r="18" spans="1:6" s="6" customFormat="1" ht="18" customHeight="1" thickBot="1">
      <c r="A18" s="148" t="s">
        <v>74</v>
      </c>
      <c r="B18" s="140">
        <f>SUM(B4:B17)</f>
        <v>0</v>
      </c>
      <c r="C18" s="176"/>
      <c r="D18" s="140">
        <f>SUM(D4:D17)</f>
        <v>0</v>
      </c>
      <c r="E18" s="140">
        <f>SUM(E4:E17)</f>
        <v>6601</v>
      </c>
      <c r="F18" s="147">
        <f>SUM(F4:F17)</f>
        <v>-6601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43">
      <selection activeCell="A53" sqref="A53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352" t="s">
        <v>66</v>
      </c>
      <c r="C1" s="352"/>
    </row>
    <row r="2" spans="1:3" s="18" customFormat="1" ht="22.5" customHeight="1" thickBot="1">
      <c r="A2" s="26" t="s">
        <v>329</v>
      </c>
      <c r="B2" s="332" t="s">
        <v>303</v>
      </c>
      <c r="C2" s="27" t="s">
        <v>304</v>
      </c>
    </row>
    <row r="3" spans="1:3" ht="18" customHeight="1">
      <c r="A3" s="102" t="s">
        <v>408</v>
      </c>
      <c r="B3" s="83">
        <v>508</v>
      </c>
      <c r="C3" s="335">
        <v>508</v>
      </c>
    </row>
    <row r="4" spans="1:3" ht="18" customHeight="1">
      <c r="A4" s="102" t="s">
        <v>305</v>
      </c>
      <c r="B4" s="83"/>
      <c r="C4" s="335"/>
    </row>
    <row r="5" spans="1:3" ht="18" customHeight="1">
      <c r="A5" s="102" t="s">
        <v>306</v>
      </c>
      <c r="B5" s="83">
        <v>1078</v>
      </c>
      <c r="C5" s="335">
        <v>1078</v>
      </c>
    </row>
    <row r="6" spans="1:3" ht="18" customHeight="1">
      <c r="A6" s="102" t="s">
        <v>336</v>
      </c>
      <c r="B6" s="83">
        <v>7320</v>
      </c>
      <c r="C6" s="335">
        <v>3655</v>
      </c>
    </row>
    <row r="7" spans="1:3" ht="18" customHeight="1">
      <c r="A7" s="102" t="s">
        <v>337</v>
      </c>
      <c r="B7" s="83">
        <v>5823</v>
      </c>
      <c r="C7" s="335">
        <v>4612</v>
      </c>
    </row>
    <row r="8" spans="1:3" ht="18" customHeight="1">
      <c r="A8" s="102" t="s">
        <v>338</v>
      </c>
      <c r="B8" s="83"/>
      <c r="C8" s="335">
        <v>5238</v>
      </c>
    </row>
    <row r="9" spans="1:3" ht="18" customHeight="1">
      <c r="A9" s="102" t="s">
        <v>347</v>
      </c>
      <c r="B9" s="83"/>
      <c r="C9" s="335">
        <v>1971</v>
      </c>
    </row>
    <row r="10" spans="1:3" ht="18" customHeight="1">
      <c r="A10" s="102" t="s">
        <v>307</v>
      </c>
      <c r="B10" s="83">
        <v>2585</v>
      </c>
      <c r="C10" s="335">
        <v>580</v>
      </c>
    </row>
    <row r="11" spans="1:3" ht="18" customHeight="1">
      <c r="A11" s="102" t="s">
        <v>219</v>
      </c>
      <c r="B11" s="83"/>
      <c r="C11" s="335">
        <v>2661</v>
      </c>
    </row>
    <row r="12" spans="1:3" ht="18" customHeight="1">
      <c r="A12" s="102" t="s">
        <v>339</v>
      </c>
      <c r="B12" s="83"/>
      <c r="C12" s="335">
        <v>6850</v>
      </c>
    </row>
    <row r="13" spans="1:3" ht="18" customHeight="1">
      <c r="A13" s="102" t="s">
        <v>328</v>
      </c>
      <c r="B13" s="83">
        <v>105</v>
      </c>
      <c r="C13" s="335"/>
    </row>
    <row r="14" spans="1:3" ht="18" customHeight="1">
      <c r="A14" s="102" t="s">
        <v>358</v>
      </c>
      <c r="B14" s="83">
        <v>25220</v>
      </c>
      <c r="C14" s="335"/>
    </row>
    <row r="15" spans="1:3" ht="18" customHeight="1">
      <c r="A15" s="102" t="s">
        <v>309</v>
      </c>
      <c r="B15" s="83">
        <v>2259</v>
      </c>
      <c r="C15" s="335">
        <v>2318</v>
      </c>
    </row>
    <row r="16" spans="1:3" ht="18" customHeight="1">
      <c r="A16" s="102" t="s">
        <v>405</v>
      </c>
      <c r="B16" s="83">
        <v>16065</v>
      </c>
      <c r="C16" s="335">
        <v>15831</v>
      </c>
    </row>
    <row r="17" spans="1:3" ht="18" customHeight="1">
      <c r="A17" s="102" t="s">
        <v>340</v>
      </c>
      <c r="B17" s="83"/>
      <c r="C17" s="335"/>
    </row>
    <row r="18" spans="1:3" ht="18" customHeight="1">
      <c r="A18" s="102" t="s">
        <v>310</v>
      </c>
      <c r="B18" s="83">
        <v>317</v>
      </c>
      <c r="C18" s="335">
        <v>305</v>
      </c>
    </row>
    <row r="19" spans="1:3" ht="18" customHeight="1">
      <c r="A19" s="102" t="s">
        <v>341</v>
      </c>
      <c r="B19" s="83"/>
      <c r="C19" s="335">
        <v>250</v>
      </c>
    </row>
    <row r="20" spans="1:3" ht="18" customHeight="1">
      <c r="A20" s="102" t="s">
        <v>311</v>
      </c>
      <c r="B20" s="83">
        <v>3324</v>
      </c>
      <c r="C20" s="335">
        <v>2749</v>
      </c>
    </row>
    <row r="21" spans="1:3" ht="18" customHeight="1">
      <c r="A21" s="103" t="s">
        <v>400</v>
      </c>
      <c r="B21" s="83">
        <v>1760</v>
      </c>
      <c r="C21" s="335">
        <v>1900</v>
      </c>
    </row>
    <row r="22" spans="1:3" ht="18" customHeight="1">
      <c r="A22" s="103" t="s">
        <v>312</v>
      </c>
      <c r="B22" s="83">
        <v>750</v>
      </c>
      <c r="C22" s="335">
        <v>1000</v>
      </c>
    </row>
    <row r="23" spans="1:3" ht="18" customHeight="1">
      <c r="A23" s="103" t="s">
        <v>348</v>
      </c>
      <c r="B23" s="83">
        <v>60</v>
      </c>
      <c r="C23" s="335">
        <v>80</v>
      </c>
    </row>
    <row r="24" spans="1:3" ht="18" customHeight="1">
      <c r="A24" s="102" t="s">
        <v>315</v>
      </c>
      <c r="B24" s="83"/>
      <c r="C24" s="335">
        <v>200</v>
      </c>
    </row>
    <row r="25" spans="1:3" ht="18" customHeight="1">
      <c r="A25" s="104" t="s">
        <v>403</v>
      </c>
      <c r="B25" s="83">
        <v>423</v>
      </c>
      <c r="C25" s="335">
        <v>517</v>
      </c>
    </row>
    <row r="26" spans="1:3" ht="18" customHeight="1">
      <c r="A26" s="104" t="s">
        <v>320</v>
      </c>
      <c r="B26" s="88"/>
      <c r="C26" s="335">
        <v>319</v>
      </c>
    </row>
    <row r="27" spans="1:3" ht="18" customHeight="1">
      <c r="A27" s="104" t="s">
        <v>321</v>
      </c>
      <c r="B27" s="88"/>
      <c r="C27" s="335">
        <v>288</v>
      </c>
    </row>
    <row r="28" spans="1:3" ht="18" customHeight="1">
      <c r="A28" s="104" t="s">
        <v>322</v>
      </c>
      <c r="B28" s="88">
        <v>1500</v>
      </c>
      <c r="C28" s="335">
        <v>4653</v>
      </c>
    </row>
    <row r="29" spans="1:3" ht="18" customHeight="1">
      <c r="A29" s="104" t="s">
        <v>414</v>
      </c>
      <c r="B29" s="88"/>
      <c r="C29" s="335">
        <v>529</v>
      </c>
    </row>
    <row r="30" spans="1:3" ht="18" customHeight="1">
      <c r="A30" s="104" t="s">
        <v>323</v>
      </c>
      <c r="B30" s="88"/>
      <c r="C30" s="335">
        <v>495</v>
      </c>
    </row>
    <row r="31" spans="1:3" ht="18" customHeight="1">
      <c r="A31" s="104" t="s">
        <v>324</v>
      </c>
      <c r="B31" s="88">
        <v>430</v>
      </c>
      <c r="C31" s="335">
        <v>871</v>
      </c>
    </row>
    <row r="32" spans="1:3" ht="18" customHeight="1">
      <c r="A32" s="104" t="s">
        <v>350</v>
      </c>
      <c r="B32" s="88"/>
      <c r="C32" s="335">
        <v>300</v>
      </c>
    </row>
    <row r="33" spans="1:3" ht="18" customHeight="1">
      <c r="A33" s="104" t="s">
        <v>325</v>
      </c>
      <c r="B33" s="88">
        <v>881</v>
      </c>
      <c r="C33" s="335">
        <v>445</v>
      </c>
    </row>
    <row r="34" spans="1:3" ht="18" customHeight="1">
      <c r="A34" s="104" t="s">
        <v>343</v>
      </c>
      <c r="B34" s="88"/>
      <c r="C34" s="335">
        <v>8829</v>
      </c>
    </row>
    <row r="35" spans="1:3" ht="18" customHeight="1">
      <c r="A35" s="104" t="s">
        <v>402</v>
      </c>
      <c r="B35" s="88"/>
      <c r="C35" s="335">
        <v>500</v>
      </c>
    </row>
    <row r="36" spans="1:3" ht="18" customHeight="1">
      <c r="A36" s="104" t="s">
        <v>78</v>
      </c>
      <c r="B36" s="88"/>
      <c r="C36" s="335">
        <v>3769</v>
      </c>
    </row>
    <row r="37" spans="1:3" ht="18" customHeight="1">
      <c r="A37" s="104" t="s">
        <v>384</v>
      </c>
      <c r="B37" s="88">
        <v>-3867</v>
      </c>
      <c r="C37" s="335"/>
    </row>
    <row r="38" spans="1:3" ht="18" customHeight="1">
      <c r="A38" s="104" t="s">
        <v>406</v>
      </c>
      <c r="B38" s="88">
        <v>3553</v>
      </c>
      <c r="C38" s="335"/>
    </row>
    <row r="39" spans="1:3" ht="18" customHeight="1">
      <c r="A39" s="104" t="s">
        <v>407</v>
      </c>
      <c r="B39" s="88">
        <v>1558</v>
      </c>
      <c r="C39" s="343"/>
    </row>
    <row r="40" spans="1:3" s="18" customFormat="1" ht="22.5" customHeight="1">
      <c r="A40" s="344" t="s">
        <v>398</v>
      </c>
      <c r="B40" s="345">
        <f>SUM(B3:B39)</f>
        <v>71652</v>
      </c>
      <c r="C40" s="346">
        <f>SUM(C3:C39)</f>
        <v>73301</v>
      </c>
    </row>
    <row r="41" spans="1:3" ht="18" customHeight="1">
      <c r="A41" s="101" t="s">
        <v>409</v>
      </c>
      <c r="B41" s="80">
        <v>1270</v>
      </c>
      <c r="C41" s="334">
        <v>1326</v>
      </c>
    </row>
    <row r="42" spans="1:3" ht="18" customHeight="1">
      <c r="A42" s="102" t="s">
        <v>221</v>
      </c>
      <c r="B42" s="83">
        <v>1210</v>
      </c>
      <c r="C42" s="335">
        <v>3286</v>
      </c>
    </row>
    <row r="43" spans="1:3" ht="18" customHeight="1">
      <c r="A43" s="102" t="s">
        <v>339</v>
      </c>
      <c r="B43" s="83"/>
      <c r="C43" s="335">
        <v>120</v>
      </c>
    </row>
    <row r="44" spans="1:3" ht="18" customHeight="1">
      <c r="A44" s="102" t="s">
        <v>219</v>
      </c>
      <c r="B44" s="83"/>
      <c r="C44" s="335"/>
    </row>
    <row r="45" spans="1:3" ht="18" customHeight="1">
      <c r="A45" s="102" t="s">
        <v>308</v>
      </c>
      <c r="B45" s="83"/>
      <c r="C45" s="335">
        <v>19</v>
      </c>
    </row>
    <row r="46" spans="1:3" ht="18" customHeight="1">
      <c r="A46" s="102" t="s">
        <v>412</v>
      </c>
      <c r="B46" s="83"/>
      <c r="C46" s="335">
        <v>51</v>
      </c>
    </row>
    <row r="47" spans="1:3" ht="18" customHeight="1">
      <c r="A47" s="102" t="s">
        <v>310</v>
      </c>
      <c r="B47" s="83"/>
      <c r="C47" s="335">
        <v>678</v>
      </c>
    </row>
    <row r="48" spans="1:3" ht="18" customHeight="1">
      <c r="A48" s="103" t="s">
        <v>428</v>
      </c>
      <c r="B48" s="83">
        <v>79</v>
      </c>
      <c r="C48" s="335">
        <v>210</v>
      </c>
    </row>
    <row r="49" spans="1:3" ht="18" customHeight="1">
      <c r="A49" s="102" t="s">
        <v>316</v>
      </c>
      <c r="B49" s="83"/>
      <c r="C49" s="335"/>
    </row>
    <row r="50" spans="1:3" ht="18" customHeight="1">
      <c r="A50" s="102" t="s">
        <v>317</v>
      </c>
      <c r="B50" s="83"/>
      <c r="C50" s="335">
        <v>25</v>
      </c>
    </row>
    <row r="51" spans="1:3" ht="18" customHeight="1">
      <c r="A51" s="102" t="s">
        <v>314</v>
      </c>
      <c r="B51" s="83"/>
      <c r="C51" s="335">
        <v>50</v>
      </c>
    </row>
    <row r="52" spans="1:3" ht="18" customHeight="1">
      <c r="A52" s="102" t="s">
        <v>246</v>
      </c>
      <c r="B52" s="83"/>
      <c r="C52" s="335">
        <v>100</v>
      </c>
    </row>
    <row r="53" spans="1:3" ht="18" customHeight="1">
      <c r="A53" s="103" t="s">
        <v>313</v>
      </c>
      <c r="B53" s="83"/>
      <c r="C53" s="335">
        <v>50</v>
      </c>
    </row>
    <row r="54" spans="1:3" ht="18" customHeight="1">
      <c r="A54" s="102" t="s">
        <v>220</v>
      </c>
      <c r="B54" s="83">
        <v>5271</v>
      </c>
      <c r="C54" s="335">
        <v>4513</v>
      </c>
    </row>
    <row r="55" spans="1:3" ht="18" customHeight="1">
      <c r="A55" s="102" t="s">
        <v>318</v>
      </c>
      <c r="B55" s="83">
        <v>8972</v>
      </c>
      <c r="C55" s="335">
        <v>4108</v>
      </c>
    </row>
    <row r="56" spans="1:3" ht="18" customHeight="1">
      <c r="A56" s="104" t="s">
        <v>413</v>
      </c>
      <c r="B56" s="88"/>
      <c r="C56" s="335">
        <v>10</v>
      </c>
    </row>
    <row r="57" spans="1:3" ht="18" customHeight="1">
      <c r="A57" s="104" t="s">
        <v>319</v>
      </c>
      <c r="B57" s="88">
        <v>50</v>
      </c>
      <c r="C57" s="335">
        <v>1846</v>
      </c>
    </row>
    <row r="58" spans="1:3" ht="18" customHeight="1">
      <c r="A58" s="104" t="s">
        <v>401</v>
      </c>
      <c r="B58" s="88">
        <v>11349</v>
      </c>
      <c r="C58" s="335">
        <v>8798</v>
      </c>
    </row>
    <row r="59" spans="1:3" ht="18" customHeight="1">
      <c r="A59" s="104" t="s">
        <v>342</v>
      </c>
      <c r="B59" s="83"/>
      <c r="C59" s="335"/>
    </row>
    <row r="60" spans="1:3" ht="18" customHeight="1">
      <c r="A60" s="104" t="s">
        <v>411</v>
      </c>
      <c r="B60" s="88"/>
      <c r="C60" s="335">
        <v>102</v>
      </c>
    </row>
    <row r="61" spans="1:3" ht="18" customHeight="1">
      <c r="A61" s="104" t="s">
        <v>326</v>
      </c>
      <c r="B61" s="88">
        <v>400</v>
      </c>
      <c r="C61" s="335"/>
    </row>
    <row r="62" spans="1:3" ht="18" customHeight="1">
      <c r="A62" s="104" t="s">
        <v>327</v>
      </c>
      <c r="B62" s="88">
        <v>76</v>
      </c>
      <c r="C62" s="335"/>
    </row>
    <row r="63" spans="1:3" ht="18" customHeight="1">
      <c r="A63" s="104" t="s">
        <v>349</v>
      </c>
      <c r="B63" s="88"/>
      <c r="C63" s="335"/>
    </row>
    <row r="64" spans="1:3" ht="18" customHeight="1">
      <c r="A64" s="104" t="s">
        <v>404</v>
      </c>
      <c r="B64" s="88"/>
      <c r="C64" s="335">
        <v>200</v>
      </c>
    </row>
    <row r="65" spans="1:3" ht="18" customHeight="1">
      <c r="A65" s="104" t="s">
        <v>344</v>
      </c>
      <c r="B65" s="88"/>
      <c r="C65" s="335">
        <v>200</v>
      </c>
    </row>
    <row r="66" spans="1:3" ht="18" customHeight="1">
      <c r="A66" s="104" t="s">
        <v>353</v>
      </c>
      <c r="B66" s="88"/>
      <c r="C66" s="335"/>
    </row>
    <row r="67" spans="1:3" ht="18" customHeight="1">
      <c r="A67" s="104" t="s">
        <v>78</v>
      </c>
      <c r="B67" s="88"/>
      <c r="C67" s="335">
        <v>3775</v>
      </c>
    </row>
    <row r="68" spans="1:3" s="340" customFormat="1" ht="18" customHeight="1">
      <c r="A68" s="341" t="s">
        <v>399</v>
      </c>
      <c r="B68" s="342">
        <f>SUM(B41:B69)</f>
        <v>23406</v>
      </c>
      <c r="C68" s="342">
        <f>SUM(C41:C69)</f>
        <v>24754</v>
      </c>
    </row>
    <row r="69" spans="1:3" ht="18" customHeight="1" thickBot="1">
      <c r="A69" s="104"/>
      <c r="B69" s="88"/>
      <c r="C69" s="335"/>
    </row>
    <row r="70" spans="1:3" ht="18" customHeight="1" thickBot="1">
      <c r="A70" s="180" t="s">
        <v>74</v>
      </c>
      <c r="B70" s="333">
        <f>B40+B68</f>
        <v>100329</v>
      </c>
      <c r="C70" s="333">
        <f>C40+C68</f>
        <v>102768</v>
      </c>
    </row>
    <row r="71" ht="19.5" customHeight="1"/>
    <row r="72" ht="21.75" customHeight="1"/>
    <row r="73" ht="21" customHeight="1">
      <c r="A73" s="1"/>
    </row>
    <row r="74" ht="19.5" customHeight="1">
      <c r="A74" s="1"/>
    </row>
    <row r="75" ht="21" customHeight="1">
      <c r="A75" s="1"/>
    </row>
    <row r="76" ht="20.25" customHeight="1">
      <c r="A76" s="1"/>
    </row>
    <row r="77" ht="21" customHeight="1">
      <c r="A77" s="1"/>
    </row>
    <row r="78" ht="19.5" customHeight="1">
      <c r="A78" s="1"/>
    </row>
    <row r="79" ht="22.5" customHeight="1">
      <c r="A79" s="1"/>
    </row>
    <row r="80" ht="18.75" customHeight="1">
      <c r="A80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H13" sqref="H13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73" t="s">
        <v>66</v>
      </c>
    </row>
    <row r="2" spans="1:9" s="7" customFormat="1" ht="26.25" customHeight="1">
      <c r="A2" s="358" t="s">
        <v>86</v>
      </c>
      <c r="B2" s="353" t="s">
        <v>129</v>
      </c>
      <c r="C2" s="360" t="s">
        <v>130</v>
      </c>
      <c r="D2" s="360" t="s">
        <v>415</v>
      </c>
      <c r="E2" s="355" t="s">
        <v>85</v>
      </c>
      <c r="F2" s="356"/>
      <c r="G2" s="356"/>
      <c r="H2" s="357"/>
      <c r="I2" s="353" t="s">
        <v>40</v>
      </c>
    </row>
    <row r="3" spans="1:9" s="8" customFormat="1" ht="32.25" customHeight="1" thickBot="1">
      <c r="A3" s="359"/>
      <c r="B3" s="354"/>
      <c r="C3" s="354"/>
      <c r="D3" s="361"/>
      <c r="E3" s="25" t="s">
        <v>346</v>
      </c>
      <c r="F3" s="11" t="s">
        <v>359</v>
      </c>
      <c r="G3" s="11" t="s">
        <v>416</v>
      </c>
      <c r="H3" s="12" t="s">
        <v>417</v>
      </c>
      <c r="I3" s="354"/>
    </row>
    <row r="4" spans="1:9" s="9" customFormat="1" ht="18" customHeight="1" thickBot="1">
      <c r="A4" s="58">
        <v>1</v>
      </c>
      <c r="B4" s="59">
        <v>2</v>
      </c>
      <c r="C4" s="60">
        <v>3</v>
      </c>
      <c r="D4" s="59">
        <v>4</v>
      </c>
      <c r="E4" s="58">
        <v>5</v>
      </c>
      <c r="F4" s="60">
        <v>6</v>
      </c>
      <c r="G4" s="60">
        <v>7</v>
      </c>
      <c r="H4" s="61">
        <v>8</v>
      </c>
      <c r="I4" s="62" t="s">
        <v>131</v>
      </c>
    </row>
    <row r="5" spans="1:9" ht="33.75" customHeight="1" thickBot="1">
      <c r="A5" s="24" t="s">
        <v>3</v>
      </c>
      <c r="B5" s="118" t="s">
        <v>87</v>
      </c>
      <c r="C5" s="105"/>
      <c r="D5" s="149">
        <f>SUM(D6:D7)</f>
        <v>0</v>
      </c>
      <c r="E5" s="150">
        <f>SUM(E6:E7)</f>
        <v>0</v>
      </c>
      <c r="F5" s="151">
        <f>SUM(F6:F7)</f>
        <v>0</v>
      </c>
      <c r="G5" s="151">
        <f>SUM(G6:G7)</f>
        <v>0</v>
      </c>
      <c r="H5" s="152">
        <f>SUM(H6:H7)</f>
        <v>0</v>
      </c>
      <c r="I5" s="153">
        <f>SUM(D5:H5)</f>
        <v>0</v>
      </c>
    </row>
    <row r="6" spans="1:9" ht="21" customHeight="1">
      <c r="A6" s="13" t="s">
        <v>4</v>
      </c>
      <c r="B6" s="119" t="s">
        <v>247</v>
      </c>
      <c r="C6" s="107"/>
      <c r="D6" s="106"/>
      <c r="E6" s="85"/>
      <c r="F6" s="82"/>
      <c r="G6" s="82"/>
      <c r="H6" s="84"/>
      <c r="I6" s="154">
        <f aca="true" t="shared" si="0" ref="I6:I17">SUM(D6:H6)</f>
        <v>0</v>
      </c>
    </row>
    <row r="7" spans="1:9" ht="21" customHeight="1" thickBot="1">
      <c r="A7" s="13" t="s">
        <v>6</v>
      </c>
      <c r="B7" s="119" t="s">
        <v>248</v>
      </c>
      <c r="C7" s="107"/>
      <c r="D7" s="106"/>
      <c r="E7" s="85"/>
      <c r="F7" s="82"/>
      <c r="G7" s="82"/>
      <c r="H7" s="84"/>
      <c r="I7" s="154">
        <f t="shared" si="0"/>
        <v>0</v>
      </c>
    </row>
    <row r="8" spans="1:9" ht="36" customHeight="1" thickBot="1">
      <c r="A8" s="24" t="s">
        <v>7</v>
      </c>
      <c r="B8" s="120" t="s">
        <v>89</v>
      </c>
      <c r="C8" s="105"/>
      <c r="D8" s="149">
        <f aca="true" t="shared" si="1" ref="D8:I8">SUM(D9:D12)</f>
        <v>0</v>
      </c>
      <c r="E8" s="149">
        <f t="shared" si="1"/>
        <v>0</v>
      </c>
      <c r="F8" s="149">
        <f t="shared" si="1"/>
        <v>610</v>
      </c>
      <c r="G8" s="149">
        <f t="shared" si="1"/>
        <v>625</v>
      </c>
      <c r="H8" s="149">
        <f t="shared" si="1"/>
        <v>1895</v>
      </c>
      <c r="I8" s="149">
        <f t="shared" si="1"/>
        <v>3130</v>
      </c>
    </row>
    <row r="9" spans="1:9" ht="21" customHeight="1">
      <c r="A9" s="13" t="s">
        <v>8</v>
      </c>
      <c r="B9" s="119" t="s">
        <v>245</v>
      </c>
      <c r="C9" s="107"/>
      <c r="D9" s="106"/>
      <c r="E9" s="85"/>
      <c r="F9" s="82"/>
      <c r="G9" s="82"/>
      <c r="H9" s="84"/>
      <c r="I9" s="154">
        <f>SUM(D9:H9)</f>
        <v>0</v>
      </c>
    </row>
    <row r="10" spans="1:9" ht="21" customHeight="1">
      <c r="A10" s="13" t="s">
        <v>9</v>
      </c>
      <c r="B10" s="121" t="s">
        <v>223</v>
      </c>
      <c r="C10" s="107"/>
      <c r="D10" s="106"/>
      <c r="E10" s="85"/>
      <c r="F10" s="82"/>
      <c r="G10" s="82"/>
      <c r="H10" s="84"/>
      <c r="I10" s="154">
        <f>SUM(D10:H10)</f>
        <v>0</v>
      </c>
    </row>
    <row r="11" spans="1:9" ht="21" customHeight="1">
      <c r="A11" s="13" t="s">
        <v>10</v>
      </c>
      <c r="B11" s="119" t="s">
        <v>330</v>
      </c>
      <c r="C11" s="107">
        <v>2013</v>
      </c>
      <c r="D11" s="106"/>
      <c r="E11" s="85"/>
      <c r="F11" s="82">
        <v>485</v>
      </c>
      <c r="G11" s="82">
        <v>485</v>
      </c>
      <c r="H11" s="84">
        <v>1469</v>
      </c>
      <c r="I11" s="154">
        <f>SUM(D11:H11)</f>
        <v>2439</v>
      </c>
    </row>
    <row r="12" spans="1:9" ht="18" customHeight="1" thickBot="1">
      <c r="A12" s="13" t="s">
        <v>11</v>
      </c>
      <c r="B12" s="119" t="s">
        <v>331</v>
      </c>
      <c r="C12" s="107">
        <v>2013</v>
      </c>
      <c r="D12" s="106"/>
      <c r="E12" s="85"/>
      <c r="F12" s="82">
        <v>125</v>
      </c>
      <c r="G12" s="82">
        <v>140</v>
      </c>
      <c r="H12" s="84">
        <v>426</v>
      </c>
      <c r="I12" s="154">
        <f>SUM(D12:H12)</f>
        <v>691</v>
      </c>
    </row>
    <row r="13" spans="1:9" ht="21" customHeight="1" thickBot="1">
      <c r="A13" s="24" t="s">
        <v>12</v>
      </c>
      <c r="B13" s="120" t="s">
        <v>90</v>
      </c>
      <c r="C13" s="105"/>
      <c r="D13" s="149">
        <f>SUM(D14:D14)</f>
        <v>0</v>
      </c>
      <c r="E13" s="150">
        <f>SUM(E14:E14)</f>
        <v>0</v>
      </c>
      <c r="F13" s="151">
        <f>SUM(F14:F14)</f>
        <v>0</v>
      </c>
      <c r="G13" s="151">
        <f>SUM(G14:G14)</f>
        <v>0</v>
      </c>
      <c r="H13" s="152">
        <f>SUM(H14:H14)</f>
        <v>0</v>
      </c>
      <c r="I13" s="153">
        <f t="shared" si="0"/>
        <v>0</v>
      </c>
    </row>
    <row r="14" spans="1:9" ht="21" customHeight="1" thickBot="1">
      <c r="A14" s="13" t="s">
        <v>13</v>
      </c>
      <c r="B14" s="119" t="s">
        <v>88</v>
      </c>
      <c r="C14" s="107"/>
      <c r="D14" s="106"/>
      <c r="E14" s="85"/>
      <c r="F14" s="82"/>
      <c r="G14" s="82"/>
      <c r="H14" s="84"/>
      <c r="I14" s="154">
        <f t="shared" si="0"/>
        <v>0</v>
      </c>
    </row>
    <row r="15" spans="1:9" ht="21" customHeight="1" thickBot="1">
      <c r="A15" s="24" t="s">
        <v>14</v>
      </c>
      <c r="B15" s="120" t="s">
        <v>91</v>
      </c>
      <c r="C15" s="105"/>
      <c r="D15" s="149">
        <f>SUM(D16:D16)</f>
        <v>0</v>
      </c>
      <c r="E15" s="150">
        <f>SUM(E16:E16)</f>
        <v>0</v>
      </c>
      <c r="F15" s="151">
        <f>SUM(F16:F16)</f>
        <v>0</v>
      </c>
      <c r="G15" s="151">
        <f>SUM(G16:G16)</f>
        <v>0</v>
      </c>
      <c r="H15" s="152">
        <f>SUM(H16:H16)</f>
        <v>0</v>
      </c>
      <c r="I15" s="153">
        <f t="shared" si="0"/>
        <v>0</v>
      </c>
    </row>
    <row r="16" spans="1:9" ht="21" customHeight="1" thickBot="1">
      <c r="A16" s="13" t="s">
        <v>15</v>
      </c>
      <c r="B16" s="119"/>
      <c r="C16" s="107"/>
      <c r="D16" s="106"/>
      <c r="E16" s="85"/>
      <c r="F16" s="82"/>
      <c r="G16" s="82"/>
      <c r="H16" s="84"/>
      <c r="I16" s="154">
        <f t="shared" si="0"/>
        <v>0</v>
      </c>
    </row>
    <row r="17" spans="1:9" ht="21" customHeight="1" thickBot="1">
      <c r="A17" s="24" t="s">
        <v>16</v>
      </c>
      <c r="B17" s="118" t="s">
        <v>92</v>
      </c>
      <c r="C17" s="108"/>
      <c r="D17" s="149">
        <f>D5+D8+D13+D15</f>
        <v>0</v>
      </c>
      <c r="E17" s="150">
        <f>E5+E8+E13+E15</f>
        <v>0</v>
      </c>
      <c r="F17" s="151">
        <f>F5+F8+F13+F15</f>
        <v>610</v>
      </c>
      <c r="G17" s="151">
        <f>G5+G8+G13+G15</f>
        <v>625</v>
      </c>
      <c r="H17" s="152">
        <f>H5+H8+H13+H15</f>
        <v>1895</v>
      </c>
      <c r="I17" s="153">
        <f t="shared" si="0"/>
        <v>3130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2013-02-07T07:30:32Z</cp:lastPrinted>
  <dcterms:created xsi:type="dcterms:W3CDTF">1999-10-30T10:30:45Z</dcterms:created>
  <dcterms:modified xsi:type="dcterms:W3CDTF">2013-02-07T08:51:31Z</dcterms:modified>
  <cp:category/>
  <cp:version/>
  <cp:contentType/>
  <cp:contentStatus/>
</cp:coreProperties>
</file>