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700" activeTab="0"/>
  </bookViews>
  <sheets>
    <sheet name="Sióadárd 2013" sheetId="1" r:id="rId1"/>
  </sheets>
  <definedNames>
    <definedName name="_xlnm.Print_Titles" localSheetId="0">'Sióadárd 2013'!$1:$2</definedName>
  </definedNames>
  <calcPr fullCalcOnLoad="1"/>
</workbook>
</file>

<file path=xl/sharedStrings.xml><?xml version="1.0" encoding="utf-8"?>
<sst xmlns="http://schemas.openxmlformats.org/spreadsheetml/2006/main" count="145" uniqueCount="145">
  <si>
    <t>Sióagárd Általános Iskola 2012.évi költségvetési terve</t>
  </si>
  <si>
    <t>Sióagárdi intézmények 2012.évi költségvetési terve összesen</t>
  </si>
  <si>
    <t>Intézmény összesen 2012.évi költségvetési terve</t>
  </si>
  <si>
    <t>Kiadások</t>
  </si>
  <si>
    <t>Épületek felújítása</t>
  </si>
  <si>
    <t>Ügyv.számtech.eszk.vásárlása</t>
  </si>
  <si>
    <t>Egyéb gép,berendezés felszerelés vásárlása</t>
  </si>
  <si>
    <t>Felújítások beszerzési árba beszámítható ÁFA</t>
  </si>
  <si>
    <t>Beruházások beszerzési árba beszámítható ÁFA</t>
  </si>
  <si>
    <t>Beruházások, felújítások összesen:</t>
  </si>
  <si>
    <t>Alapilletmények</t>
  </si>
  <si>
    <t>Közalakmazottak illetménykiegészítése</t>
  </si>
  <si>
    <t>Nyelvpótlék</t>
  </si>
  <si>
    <t>Kötelező pótlékok</t>
  </si>
  <si>
    <t>Egyéb felt.fűggő pótlék</t>
  </si>
  <si>
    <t>Telj.munkaidősök rendszeres személyi juttatásai</t>
  </si>
  <si>
    <t>Részmunkaidősök alapilletménye</t>
  </si>
  <si>
    <t>Részmunkaidősok 13.havi illetménye</t>
  </si>
  <si>
    <t>Részmunkaidősök rendszeres személyi juttatásai</t>
  </si>
  <si>
    <t>Rendszeres személyi juttatások</t>
  </si>
  <si>
    <t>Jutalom</t>
  </si>
  <si>
    <t>Jutalom (teljesítményhez kötött jutalom)</t>
  </si>
  <si>
    <t>Túlóra</t>
  </si>
  <si>
    <t>Helyettesítés, készenlét, ügyelet, műszakpótlék</t>
  </si>
  <si>
    <t>Közalkalmazottak keresetkiegészítése</t>
  </si>
  <si>
    <t>Egyéb munkavégz.k.jutt.  (minőségi bér, távl.díj)</t>
  </si>
  <si>
    <t>Végkielégítés</t>
  </si>
  <si>
    <t>Jubileumi jutalom</t>
  </si>
  <si>
    <t>Üdülési hozzájárulás</t>
  </si>
  <si>
    <t>Önkéntes bizt.hj.</t>
  </si>
  <si>
    <t>Egyéb sajátos juttatás (betegszabi)</t>
  </si>
  <si>
    <t>Egyéb sajátos juttatás (ped.tov.képz.)</t>
  </si>
  <si>
    <t>Ruházati költségtérítés</t>
  </si>
  <si>
    <t>Közlekedési kölségtérítés</t>
  </si>
  <si>
    <t>Étkezési hj.</t>
  </si>
  <si>
    <t>Egyéb költségtérítés (bankszla.vez.hj.)</t>
  </si>
  <si>
    <t>Egyéb költségtérítés (ped.szakirodalom vásárlás)</t>
  </si>
  <si>
    <t>Szociális juttatás</t>
  </si>
  <si>
    <t>Telj.munkaidősök nem rendszeres sz. juttatásai</t>
  </si>
  <si>
    <t>Részm.munkvégz.kapcs.ju.</t>
  </si>
  <si>
    <t>Részm.egyéb sajátos jutt.</t>
  </si>
  <si>
    <t>Részm. költségtérítései</t>
  </si>
  <si>
    <t>Részm. szociális juttatásai</t>
  </si>
  <si>
    <t>Részmunkaidősök nem rendszeres sz. juttatásai</t>
  </si>
  <si>
    <t>Nem rendszeres személyi juttatások</t>
  </si>
  <si>
    <t>Áll.nem tartozók megb.díjai</t>
  </si>
  <si>
    <t>Áll.nem tartozók egyéb juttatásai</t>
  </si>
  <si>
    <t>Felmentési bér</t>
  </si>
  <si>
    <t>Külső személyi juttatások</t>
  </si>
  <si>
    <t>Személyi juttatások összesen:</t>
  </si>
  <si>
    <t>Eü.hj.</t>
  </si>
  <si>
    <t>Táppénz hj.</t>
  </si>
  <si>
    <t>Járulékok összesen:</t>
  </si>
  <si>
    <t>Élelmiszer beszerzés</t>
  </si>
  <si>
    <t>Gyógyszer</t>
  </si>
  <si>
    <t>Vegyszer</t>
  </si>
  <si>
    <t>Irodaszer beszerzés</t>
  </si>
  <si>
    <t>Nyomtatvány beszerzés</t>
  </si>
  <si>
    <t>Könyvbeszerzés</t>
  </si>
  <si>
    <t>Folyóirat beszerzés</t>
  </si>
  <si>
    <t>Egyéb információ hordozó</t>
  </si>
  <si>
    <t>Tüzelőanyagok beszerzése</t>
  </si>
  <si>
    <t>Hajtó és kenőanyag besz.</t>
  </si>
  <si>
    <t>Szakmai anyagok besz.</t>
  </si>
  <si>
    <t>Kisértékű tárgyi eszköz, szellemi termék beszerzése</t>
  </si>
  <si>
    <t>Védőruha,munkaruha besz.</t>
  </si>
  <si>
    <t>Egyéb anyag beszerzés</t>
  </si>
  <si>
    <t>Egyéb kisért. készletbesz.</t>
  </si>
  <si>
    <t>Egyéb készletbeszerzés</t>
  </si>
  <si>
    <t>Bútorok, texitlek,nyilvt.készl</t>
  </si>
  <si>
    <t>Készletbeszezések összesen:</t>
  </si>
  <si>
    <t>Telefondíj</t>
  </si>
  <si>
    <t>Adatátv.távk.díj (internet)</t>
  </si>
  <si>
    <t>Egyéb kommunikációs sz.</t>
  </si>
  <si>
    <t>Kommunikációs szolgáltatások összesen:</t>
  </si>
  <si>
    <t>Vásárolt élelmezés</t>
  </si>
  <si>
    <t>Bérleti és lízingdíj</t>
  </si>
  <si>
    <t>Szállítási szolg.</t>
  </si>
  <si>
    <t>Gázdíj</t>
  </si>
  <si>
    <t>Villamos energia</t>
  </si>
  <si>
    <t>Távhő</t>
  </si>
  <si>
    <t>Víz-és csatornadíjak</t>
  </si>
  <si>
    <t>Karbantartás, kisjavítás</t>
  </si>
  <si>
    <t>Egyéb üzemeltetési szolg.</t>
  </si>
  <si>
    <t>Továbbszáml. (belülre)</t>
  </si>
  <si>
    <t>Továbbszáml. (kívülre)</t>
  </si>
  <si>
    <t>Szolgáltatások összesen:</t>
  </si>
  <si>
    <t xml:space="preserve">Vásárolt közszolgáltatás </t>
  </si>
  <si>
    <t>Pénzügyi szolgáltatások kiadásai</t>
  </si>
  <si>
    <t>Vásárolt.term.és.szolg.ÁFA</t>
  </si>
  <si>
    <t>Áfa befizetés</t>
  </si>
  <si>
    <t>ÁFA kiadások</t>
  </si>
  <si>
    <t>Belföldi kiküldetés</t>
  </si>
  <si>
    <t>Külföldi kiküldetés</t>
  </si>
  <si>
    <t>Reprezentáció</t>
  </si>
  <si>
    <t>Reklám és propaganda kiadások</t>
  </si>
  <si>
    <t>Különféle dologi kiadások</t>
  </si>
  <si>
    <t>Egyéb dologi kiadások</t>
  </si>
  <si>
    <t>DOLOGI KIADÁSOK ÖSSZESEN:</t>
  </si>
  <si>
    <t>Egyéb befiz.köt.(rehab.hj.)</t>
  </si>
  <si>
    <t>Munk.által.fiz.SZJA</t>
  </si>
  <si>
    <t>Rehabilitációs hozzájárulás</t>
  </si>
  <si>
    <t>Késedelmi kamat</t>
  </si>
  <si>
    <t>Egyéb folyó kiadások</t>
  </si>
  <si>
    <t>Műk.célú támog.ért.kiadás önkormányzatnak</t>
  </si>
  <si>
    <t>Előző évi maradvány visszafizetése</t>
  </si>
  <si>
    <t>Ellátottak pénzbeli juttatásai</t>
  </si>
  <si>
    <t>KIADÁSOK ÖSSZESEN:</t>
  </si>
  <si>
    <t>Bevételek</t>
  </si>
  <si>
    <t>Előző évi kv-i kiegészítések visszatáérülések</t>
  </si>
  <si>
    <t>Működési tám.értékű bev.helyi önkorm.</t>
  </si>
  <si>
    <t>Műk.célú támog.ért.bevét.többcélú kistérs.-től</t>
  </si>
  <si>
    <t>Átvett pénzeszköz:</t>
  </si>
  <si>
    <t>Áru-és készletértékesítés ellenértéke</t>
  </si>
  <si>
    <t>Szolgáltatások ellenértéke</t>
  </si>
  <si>
    <t>Egyéb sajátos bevétel</t>
  </si>
  <si>
    <t>ÁH belülre továbbszámlázott szolgáltatás</t>
  </si>
  <si>
    <t>ÁH kívülre továbbszámlázott műk.szolg.</t>
  </si>
  <si>
    <t>Bérleti díj bevételek</t>
  </si>
  <si>
    <t>Intézményi ellátás díja</t>
  </si>
  <si>
    <t>Alkalmazottak térítése</t>
  </si>
  <si>
    <t>Kötbér, egyéb kártérítés, bánatpénz bevétele</t>
  </si>
  <si>
    <t>Alkalmazott, hallgató, tanuló stb.kártér.és egyéb tér.</t>
  </si>
  <si>
    <t>Egyéb saját bevételek</t>
  </si>
  <si>
    <t>ÁFA visszatérülés</t>
  </si>
  <si>
    <t>Kiszámlázott termékek és szolgáltatások ÁFÁ-ja</t>
  </si>
  <si>
    <t>ÁFA bevételek, visszatérülések</t>
  </si>
  <si>
    <t>ÁH kívülről származó kamatbevételek</t>
  </si>
  <si>
    <t>Kamatbevételek:</t>
  </si>
  <si>
    <t xml:space="preserve">Működési célú pénzeszközátvétel  </t>
  </si>
  <si>
    <t>Működési célú pénzeszközátvétel nonprofit szervtől</t>
  </si>
  <si>
    <t>Működési célú pénzeszközátvétel ÁH-n kívülről</t>
  </si>
  <si>
    <t>INTÉZMÉNYI MŰKÖDÉSI BEVÉTELEK:</t>
  </si>
  <si>
    <t>Támogatás    működési</t>
  </si>
  <si>
    <t xml:space="preserve">                       egyéb támogatás</t>
  </si>
  <si>
    <t xml:space="preserve">                       felhalmozási támogatás</t>
  </si>
  <si>
    <t>Felügyeleti szervtől kapott támogatás:</t>
  </si>
  <si>
    <t>Előző évi pm.igénybevétele</t>
  </si>
  <si>
    <t>BEVÉTELEK ÖSSZESEN:</t>
  </si>
  <si>
    <t>Normatív támogatás</t>
  </si>
  <si>
    <t>Kistérségi támogatás</t>
  </si>
  <si>
    <t>Önkormányzat által fizetendő</t>
  </si>
  <si>
    <t>Összesen:</t>
  </si>
  <si>
    <t>Sióagárd óvoda 2013.évi költségvetési terve</t>
  </si>
  <si>
    <t>Szociális hozzájárulás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</si>
</sst>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1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>
      <pane ySplit="2" topLeftCell="BM17" activePane="bottomLeft" state="frozen"/>
      <selection pane="topLeft" activeCell="A1" sqref="A1"/>
      <selection pane="bottomLeft" activeCell="C158" sqref="C158"/>
    </sheetView>
  </sheetViews>
  <sheetFormatPr defaultColWidth="9.140625" defaultRowHeight="12.75"/>
  <cols>
    <col min="1" max="1" width="7.421875" style="27" customWidth="1"/>
    <col min="2" max="2" width="39.28125" style="1" customWidth="1"/>
    <col min="3" max="3" width="16.8515625" style="22" customWidth="1"/>
    <col min="4" max="4" width="16.57421875" style="22" hidden="1" customWidth="1"/>
    <col min="5" max="5" width="16.28125" style="22" hidden="1" customWidth="1"/>
    <col min="6" max="6" width="22.140625" style="84" hidden="1" customWidth="1"/>
    <col min="7" max="16384" width="9.140625" style="1" customWidth="1"/>
  </cols>
  <sheetData>
    <row r="1" spans="1:6" ht="21.75" customHeight="1">
      <c r="A1" s="99"/>
      <c r="B1" s="100"/>
      <c r="C1" s="85" t="s">
        <v>143</v>
      </c>
      <c r="D1" s="85" t="s">
        <v>0</v>
      </c>
      <c r="E1" s="97" t="s">
        <v>1</v>
      </c>
      <c r="F1" s="85" t="s">
        <v>2</v>
      </c>
    </row>
    <row r="2" spans="1:6" ht="45.75" customHeight="1">
      <c r="A2" s="101"/>
      <c r="B2" s="102"/>
      <c r="C2" s="86"/>
      <c r="D2" s="86"/>
      <c r="E2" s="98"/>
      <c r="F2" s="86"/>
    </row>
    <row r="3" spans="1:6" ht="18.75" customHeight="1" thickBot="1">
      <c r="A3" s="2"/>
      <c r="B3" s="3"/>
      <c r="C3" s="4"/>
      <c r="D3" s="4"/>
      <c r="E3" s="5"/>
      <c r="F3" s="6"/>
    </row>
    <row r="4" spans="1:6" ht="18.75" customHeight="1" thickBot="1">
      <c r="A4" s="7"/>
      <c r="B4" s="8" t="s">
        <v>3</v>
      </c>
      <c r="C4" s="9"/>
      <c r="D4" s="9"/>
      <c r="E4" s="10"/>
      <c r="F4" s="10"/>
    </row>
    <row r="5" spans="1:6" ht="12.75">
      <c r="A5" s="11">
        <v>1243</v>
      </c>
      <c r="B5" s="1" t="s">
        <v>4</v>
      </c>
      <c r="C5" s="12"/>
      <c r="D5" s="12"/>
      <c r="E5" s="13">
        <f>C5+D5</f>
        <v>0</v>
      </c>
      <c r="F5" s="6"/>
    </row>
    <row r="6" spans="1:6" ht="12.75">
      <c r="A6" s="11">
        <v>13131</v>
      </c>
      <c r="B6" s="1" t="s">
        <v>5</v>
      </c>
      <c r="C6" s="12"/>
      <c r="D6" s="12"/>
      <c r="E6" s="13">
        <f>C6+D6</f>
        <v>0</v>
      </c>
      <c r="F6" s="6"/>
    </row>
    <row r="7" spans="1:6" ht="12.75">
      <c r="A7" s="11">
        <v>13132</v>
      </c>
      <c r="B7" s="1" t="s">
        <v>6</v>
      </c>
      <c r="C7" s="12"/>
      <c r="D7" s="12"/>
      <c r="E7" s="13">
        <f>C7+D7</f>
        <v>0</v>
      </c>
      <c r="F7" s="6"/>
    </row>
    <row r="8" spans="1:6" ht="12.75">
      <c r="A8" s="11">
        <v>1812</v>
      </c>
      <c r="B8" s="1" t="s">
        <v>7</v>
      </c>
      <c r="C8" s="12"/>
      <c r="D8" s="12"/>
      <c r="E8" s="13">
        <f>C8+D8</f>
        <v>0</v>
      </c>
      <c r="F8" s="6"/>
    </row>
    <row r="9" spans="1:6" ht="13.5" thickBot="1">
      <c r="A9" s="11">
        <v>18221</v>
      </c>
      <c r="B9" s="1" t="s">
        <v>8</v>
      </c>
      <c r="C9" s="12"/>
      <c r="D9" s="12"/>
      <c r="E9" s="13">
        <f>C9+D9</f>
        <v>0</v>
      </c>
      <c r="F9" s="6"/>
    </row>
    <row r="10" spans="1:6" s="17" customFormat="1" ht="13.5" thickBot="1">
      <c r="A10" s="87" t="s">
        <v>9</v>
      </c>
      <c r="B10" s="88"/>
      <c r="C10" s="15">
        <f>SUM(C5:C9)</f>
        <v>0</v>
      </c>
      <c r="D10" s="15">
        <f>SUM(D5:D9)</f>
        <v>0</v>
      </c>
      <c r="E10" s="16">
        <f>SUM(E5:E9)</f>
        <v>0</v>
      </c>
      <c r="F10" s="16">
        <f>SUM(F5:F9)</f>
        <v>0</v>
      </c>
    </row>
    <row r="11" spans="1:6" ht="12.75">
      <c r="A11" s="11">
        <v>5112121</v>
      </c>
      <c r="B11" s="1" t="s">
        <v>10</v>
      </c>
      <c r="C11" s="18">
        <v>12651</v>
      </c>
      <c r="D11" s="18">
        <v>12397</v>
      </c>
      <c r="E11" s="19">
        <f>C11+D11</f>
        <v>25048</v>
      </c>
      <c r="F11" s="20">
        <v>199675</v>
      </c>
    </row>
    <row r="12" spans="1:6" ht="12.75">
      <c r="A12" s="11">
        <v>511222</v>
      </c>
      <c r="B12" s="1" t="s">
        <v>11</v>
      </c>
      <c r="C12" s="18"/>
      <c r="D12" s="18"/>
      <c r="E12" s="19">
        <f>C12+D12</f>
        <v>0</v>
      </c>
      <c r="F12" s="21"/>
    </row>
    <row r="13" spans="1:7" ht="12.75">
      <c r="A13" s="11">
        <v>511232</v>
      </c>
      <c r="B13" s="1" t="s">
        <v>12</v>
      </c>
      <c r="C13" s="12"/>
      <c r="D13" s="12"/>
      <c r="E13" s="19">
        <f>C13+D13</f>
        <v>0</v>
      </c>
      <c r="F13" s="13"/>
      <c r="G13" s="22"/>
    </row>
    <row r="14" spans="1:7" ht="12.75">
      <c r="A14" s="11">
        <v>511242</v>
      </c>
      <c r="B14" s="1" t="s">
        <v>13</v>
      </c>
      <c r="C14" s="18">
        <v>480</v>
      </c>
      <c r="D14" s="18">
        <v>900</v>
      </c>
      <c r="E14" s="19">
        <f>C14+D14</f>
        <v>1380</v>
      </c>
      <c r="F14" s="13">
        <v>7076</v>
      </c>
      <c r="G14" s="22"/>
    </row>
    <row r="15" spans="1:7" ht="12.75">
      <c r="A15" s="11">
        <v>511252</v>
      </c>
      <c r="B15" s="1" t="s">
        <v>14</v>
      </c>
      <c r="C15" s="12"/>
      <c r="D15" s="12">
        <v>38</v>
      </c>
      <c r="E15" s="19">
        <f>C15+D15</f>
        <v>38</v>
      </c>
      <c r="F15" s="13">
        <v>934</v>
      </c>
      <c r="G15" s="22"/>
    </row>
    <row r="16" spans="1:7" ht="12.75">
      <c r="A16" s="11"/>
      <c r="B16" s="23" t="s">
        <v>15</v>
      </c>
      <c r="C16" s="12">
        <f>SUM(C11:C15)</f>
        <v>13131</v>
      </c>
      <c r="D16" s="12">
        <f>SUM(D11:D15)</f>
        <v>13335</v>
      </c>
      <c r="E16" s="13">
        <f>SUM(E11:E15)</f>
        <v>26466</v>
      </c>
      <c r="F16" s="13">
        <f>SUM(F11:F15)</f>
        <v>207685</v>
      </c>
      <c r="G16" s="22"/>
    </row>
    <row r="17" spans="1:7" ht="12.75">
      <c r="A17" s="11">
        <v>5162121</v>
      </c>
      <c r="B17" s="1" t="s">
        <v>16</v>
      </c>
      <c r="C17" s="12"/>
      <c r="D17" s="12"/>
      <c r="E17" s="13">
        <f>C17+D17</f>
        <v>0</v>
      </c>
      <c r="F17" s="6"/>
      <c r="G17" s="22"/>
    </row>
    <row r="18" spans="1:7" ht="12.75">
      <c r="A18" s="11">
        <v>5162122</v>
      </c>
      <c r="B18" s="1" t="s">
        <v>17</v>
      </c>
      <c r="C18" s="12"/>
      <c r="D18" s="12"/>
      <c r="E18" s="13">
        <f>C18+D18</f>
        <v>0</v>
      </c>
      <c r="F18" s="6"/>
      <c r="G18" s="22"/>
    </row>
    <row r="19" spans="1:7" ht="12.75">
      <c r="A19" s="11"/>
      <c r="B19" s="23" t="s">
        <v>18</v>
      </c>
      <c r="C19" s="12">
        <f>SUM(C17:C18)</f>
        <v>0</v>
      </c>
      <c r="D19" s="12">
        <f>SUM(D17:D18)</f>
        <v>0</v>
      </c>
      <c r="E19" s="13">
        <f>SUM(E17:E18)</f>
        <v>0</v>
      </c>
      <c r="F19" s="6"/>
      <c r="G19" s="22"/>
    </row>
    <row r="20" spans="1:7" ht="12.75">
      <c r="A20" s="93" t="s">
        <v>19</v>
      </c>
      <c r="B20" s="94"/>
      <c r="C20" s="24">
        <f>SUM(C16+C19)</f>
        <v>13131</v>
      </c>
      <c r="D20" s="24">
        <f>SUM(D16+D19)</f>
        <v>13335</v>
      </c>
      <c r="E20" s="25">
        <f>SUM(E16+E19)</f>
        <v>26466</v>
      </c>
      <c r="F20" s="25">
        <f>SUM(F16+F19)</f>
        <v>207685</v>
      </c>
      <c r="G20" s="22"/>
    </row>
    <row r="21" spans="1:7" ht="12.75">
      <c r="A21" s="11">
        <v>512212</v>
      </c>
      <c r="B21" s="1" t="s">
        <v>20</v>
      </c>
      <c r="C21" s="12"/>
      <c r="D21" s="12"/>
      <c r="E21" s="13">
        <f aca="true" t="shared" si="0" ref="E21:E38">C21+D21</f>
        <v>0</v>
      </c>
      <c r="F21" s="6"/>
      <c r="G21" s="22"/>
    </row>
    <row r="22" spans="1:7" ht="12.75">
      <c r="A22" s="11">
        <v>512222</v>
      </c>
      <c r="B22" s="1" t="s">
        <v>21</v>
      </c>
      <c r="C22" s="12"/>
      <c r="D22" s="12"/>
      <c r="E22" s="13">
        <f t="shared" si="0"/>
        <v>0</v>
      </c>
      <c r="F22" s="6"/>
      <c r="G22" s="22"/>
    </row>
    <row r="23" spans="1:7" ht="12.75">
      <c r="A23" s="11">
        <v>512232</v>
      </c>
      <c r="B23" s="1" t="s">
        <v>22</v>
      </c>
      <c r="C23" s="26"/>
      <c r="D23" s="26"/>
      <c r="E23" s="13">
        <f t="shared" si="0"/>
        <v>0</v>
      </c>
      <c r="F23" s="6"/>
      <c r="G23" s="22"/>
    </row>
    <row r="24" spans="1:7" ht="12.75">
      <c r="A24" s="11">
        <v>512242</v>
      </c>
      <c r="B24" s="1" t="s">
        <v>23</v>
      </c>
      <c r="C24" s="26"/>
      <c r="D24" s="26"/>
      <c r="E24" s="13">
        <f t="shared" si="0"/>
        <v>0</v>
      </c>
      <c r="F24" s="6"/>
      <c r="G24" s="22"/>
    </row>
    <row r="25" spans="1:7" ht="12.75">
      <c r="A25" s="11">
        <v>512272</v>
      </c>
      <c r="B25" s="1" t="s">
        <v>24</v>
      </c>
      <c r="C25" s="26"/>
      <c r="D25" s="26">
        <v>3</v>
      </c>
      <c r="E25" s="13">
        <f t="shared" si="0"/>
        <v>3</v>
      </c>
      <c r="F25" s="13">
        <v>1276</v>
      </c>
      <c r="G25" s="22"/>
    </row>
    <row r="26" spans="1:7" ht="12.75">
      <c r="A26" s="11">
        <v>512292</v>
      </c>
      <c r="B26" s="1" t="s">
        <v>25</v>
      </c>
      <c r="C26" s="12">
        <v>251</v>
      </c>
      <c r="D26" s="12">
        <v>431</v>
      </c>
      <c r="E26" s="13">
        <f t="shared" si="0"/>
        <v>682</v>
      </c>
      <c r="F26" s="13">
        <v>4961</v>
      </c>
      <c r="G26" s="22"/>
    </row>
    <row r="27" spans="1:7" ht="12.75">
      <c r="A27" s="11">
        <v>513212</v>
      </c>
      <c r="B27" s="1" t="s">
        <v>26</v>
      </c>
      <c r="C27" s="12"/>
      <c r="D27" s="12"/>
      <c r="E27" s="13">
        <f t="shared" si="0"/>
        <v>0</v>
      </c>
      <c r="F27" s="13"/>
      <c r="G27" s="22"/>
    </row>
    <row r="28" spans="1:7" ht="12.75">
      <c r="A28" s="11">
        <v>513222</v>
      </c>
      <c r="B28" s="1" t="s">
        <v>27</v>
      </c>
      <c r="C28" s="12">
        <v>523</v>
      </c>
      <c r="D28" s="12"/>
      <c r="E28" s="13">
        <f t="shared" si="0"/>
        <v>523</v>
      </c>
      <c r="F28" s="13">
        <v>3232</v>
      </c>
      <c r="G28" s="22"/>
    </row>
    <row r="29" spans="1:7" ht="12.75">
      <c r="A29" s="11">
        <v>514222</v>
      </c>
      <c r="B29" s="1" t="s">
        <v>28</v>
      </c>
      <c r="C29" s="12"/>
      <c r="D29" s="12"/>
      <c r="E29" s="13">
        <f t="shared" si="0"/>
        <v>0</v>
      </c>
      <c r="F29" s="13"/>
      <c r="G29" s="22"/>
    </row>
    <row r="30" spans="1:7" ht="12.75">
      <c r="A30" s="11">
        <v>513242</v>
      </c>
      <c r="B30" s="1" t="s">
        <v>29</v>
      </c>
      <c r="C30" s="18"/>
      <c r="D30" s="18"/>
      <c r="E30" s="13">
        <f t="shared" si="0"/>
        <v>0</v>
      </c>
      <c r="F30" s="13"/>
      <c r="G30" s="22"/>
    </row>
    <row r="31" spans="1:7" ht="12.75">
      <c r="A31" s="11">
        <v>5132922</v>
      </c>
      <c r="B31" s="1" t="s">
        <v>30</v>
      </c>
      <c r="C31" s="18"/>
      <c r="D31" s="18"/>
      <c r="E31" s="13">
        <f t="shared" si="0"/>
        <v>0</v>
      </c>
      <c r="F31" s="13"/>
      <c r="G31" s="22"/>
    </row>
    <row r="32" spans="1:6" ht="12.75">
      <c r="A32" s="11">
        <v>5132921</v>
      </c>
      <c r="B32" s="1" t="s">
        <v>31</v>
      </c>
      <c r="C32" s="18">
        <v>25</v>
      </c>
      <c r="D32" s="18">
        <v>32</v>
      </c>
      <c r="E32" s="13">
        <f t="shared" si="0"/>
        <v>57</v>
      </c>
      <c r="F32" s="13">
        <v>505</v>
      </c>
    </row>
    <row r="33" spans="1:6" ht="12.75">
      <c r="A33" s="11">
        <v>514212</v>
      </c>
      <c r="B33" s="1" t="s">
        <v>32</v>
      </c>
      <c r="C33" s="18"/>
      <c r="D33" s="18"/>
      <c r="E33" s="13">
        <f t="shared" si="0"/>
        <v>0</v>
      </c>
      <c r="F33" s="13"/>
    </row>
    <row r="34" spans="1:6" ht="12.75">
      <c r="A34" s="11">
        <v>514232</v>
      </c>
      <c r="B34" s="1" t="s">
        <v>33</v>
      </c>
      <c r="C34" s="26">
        <v>175</v>
      </c>
      <c r="D34" s="26">
        <v>171</v>
      </c>
      <c r="E34" s="13">
        <f t="shared" si="0"/>
        <v>346</v>
      </c>
      <c r="F34" s="13">
        <v>2026</v>
      </c>
    </row>
    <row r="35" spans="1:6" ht="12.75">
      <c r="A35" s="11">
        <v>514242</v>
      </c>
      <c r="B35" s="1" t="s">
        <v>34</v>
      </c>
      <c r="C35" s="18">
        <v>420</v>
      </c>
      <c r="D35" s="18">
        <v>360</v>
      </c>
      <c r="E35" s="13">
        <f t="shared" si="0"/>
        <v>780</v>
      </c>
      <c r="F35" s="13">
        <v>5072</v>
      </c>
    </row>
    <row r="36" spans="1:6" ht="12.75">
      <c r="A36" s="11">
        <v>5142921</v>
      </c>
      <c r="B36" s="1" t="s">
        <v>35</v>
      </c>
      <c r="C36" s="12"/>
      <c r="D36" s="12"/>
      <c r="E36" s="13">
        <f t="shared" si="0"/>
        <v>0</v>
      </c>
      <c r="F36" s="13"/>
    </row>
    <row r="37" spans="1:6" ht="12.75">
      <c r="A37" s="11">
        <v>5142922</v>
      </c>
      <c r="B37" s="1" t="s">
        <v>36</v>
      </c>
      <c r="C37" s="12"/>
      <c r="D37" s="12"/>
      <c r="E37" s="13">
        <f t="shared" si="0"/>
        <v>0</v>
      </c>
      <c r="F37" s="13"/>
    </row>
    <row r="38" spans="1:6" ht="12.75">
      <c r="A38" s="11">
        <v>515252</v>
      </c>
      <c r="B38" s="1" t="s">
        <v>37</v>
      </c>
      <c r="C38" s="12">
        <v>13</v>
      </c>
      <c r="D38" s="12">
        <v>11</v>
      </c>
      <c r="E38" s="13">
        <f t="shared" si="0"/>
        <v>24</v>
      </c>
      <c r="F38" s="13">
        <v>155</v>
      </c>
    </row>
    <row r="39" spans="1:6" ht="12.75">
      <c r="A39" s="11"/>
      <c r="B39" s="23" t="s">
        <v>38</v>
      </c>
      <c r="C39" s="12">
        <f>SUM(C21:C38)</f>
        <v>1407</v>
      </c>
      <c r="D39" s="12">
        <f>SUM(D21:D38)</f>
        <v>1008</v>
      </c>
      <c r="E39" s="13">
        <f>SUM(E21:E38)</f>
        <v>2415</v>
      </c>
      <c r="F39" s="13">
        <f>SUM(F21:F38)</f>
        <v>17227</v>
      </c>
    </row>
    <row r="40" spans="1:6" ht="12.75">
      <c r="A40" s="11">
        <v>516222</v>
      </c>
      <c r="B40" s="1" t="s">
        <v>39</v>
      </c>
      <c r="C40" s="18"/>
      <c r="D40" s="18"/>
      <c r="E40" s="19">
        <f>C40+D40</f>
        <v>0</v>
      </c>
      <c r="F40" s="6"/>
    </row>
    <row r="41" spans="1:6" ht="12.75">
      <c r="A41" s="11">
        <v>516232</v>
      </c>
      <c r="B41" s="1" t="s">
        <v>40</v>
      </c>
      <c r="C41" s="18"/>
      <c r="D41" s="18"/>
      <c r="E41" s="19">
        <f>C41+D41</f>
        <v>0</v>
      </c>
      <c r="F41" s="6"/>
    </row>
    <row r="42" spans="1:6" ht="12.75">
      <c r="A42" s="11">
        <v>516242</v>
      </c>
      <c r="B42" s="1" t="s">
        <v>41</v>
      </c>
      <c r="C42" s="18"/>
      <c r="D42" s="18"/>
      <c r="E42" s="19">
        <f>C42+D42</f>
        <v>0</v>
      </c>
      <c r="F42" s="6"/>
    </row>
    <row r="43" spans="1:6" ht="12.75">
      <c r="A43" s="11">
        <v>516252</v>
      </c>
      <c r="B43" s="1" t="s">
        <v>42</v>
      </c>
      <c r="C43" s="18"/>
      <c r="D43" s="18"/>
      <c r="E43" s="19">
        <f>C43+D43</f>
        <v>0</v>
      </c>
      <c r="F43" s="6"/>
    </row>
    <row r="44" spans="1:6" ht="12.75">
      <c r="A44" s="11"/>
      <c r="B44" s="23" t="s">
        <v>43</v>
      </c>
      <c r="C44" s="18">
        <f>SUM(C40:C43)</f>
        <v>0</v>
      </c>
      <c r="D44" s="18">
        <f>SUM(D40:D43)</f>
        <v>0</v>
      </c>
      <c r="E44" s="19">
        <f>SUM(E40:E43)</f>
        <v>0</v>
      </c>
      <c r="F44" s="19">
        <f>SUM(F40:F43)</f>
        <v>0</v>
      </c>
    </row>
    <row r="45" spans="1:6" s="17" customFormat="1" ht="12.75">
      <c r="A45" s="93" t="s">
        <v>44</v>
      </c>
      <c r="B45" s="94"/>
      <c r="C45" s="24">
        <f>+C39+C44</f>
        <v>1407</v>
      </c>
      <c r="D45" s="24">
        <f>+D39+D44</f>
        <v>1008</v>
      </c>
      <c r="E45" s="25">
        <f>+E39+E44</f>
        <v>2415</v>
      </c>
      <c r="F45" s="25">
        <f>+F39+F44</f>
        <v>17227</v>
      </c>
    </row>
    <row r="46" spans="1:6" ht="12.75">
      <c r="A46" s="11">
        <v>52221</v>
      </c>
      <c r="B46" s="27" t="s">
        <v>45</v>
      </c>
      <c r="C46" s="12"/>
      <c r="D46" s="12"/>
      <c r="E46" s="13">
        <f>C46+D46</f>
        <v>0</v>
      </c>
      <c r="F46" s="6"/>
    </row>
    <row r="47" spans="1:6" ht="12.75">
      <c r="A47" s="11">
        <v>55225</v>
      </c>
      <c r="B47" s="28" t="s">
        <v>46</v>
      </c>
      <c r="C47" s="12"/>
      <c r="D47" s="12"/>
      <c r="E47" s="13">
        <f>C47+D47</f>
        <v>0</v>
      </c>
      <c r="F47" s="6"/>
    </row>
    <row r="48" spans="1:6" ht="12.75">
      <c r="A48" s="11">
        <v>52227</v>
      </c>
      <c r="B48" s="27" t="s">
        <v>47</v>
      </c>
      <c r="C48" s="12"/>
      <c r="D48" s="12"/>
      <c r="E48" s="13">
        <f>C48+D48</f>
        <v>0</v>
      </c>
      <c r="F48" s="6"/>
    </row>
    <row r="49" spans="1:6" s="17" customFormat="1" ht="13.5" thickBot="1">
      <c r="A49" s="95" t="s">
        <v>48</v>
      </c>
      <c r="B49" s="96"/>
      <c r="C49" s="29">
        <f>SUM(C46:C48)</f>
        <v>0</v>
      </c>
      <c r="D49" s="29">
        <f>SUM(D46:D48)</f>
        <v>0</v>
      </c>
      <c r="E49" s="30">
        <f>SUM(E46:E48)</f>
        <v>0</v>
      </c>
      <c r="F49" s="30">
        <f>SUM(F46:F48)</f>
        <v>0</v>
      </c>
    </row>
    <row r="50" spans="1:6" ht="13.5" thickBot="1">
      <c r="A50" s="87" t="s">
        <v>49</v>
      </c>
      <c r="B50" s="88"/>
      <c r="C50" s="15">
        <f>SUM(C20+C45+C49)</f>
        <v>14538</v>
      </c>
      <c r="D50" s="15">
        <f>SUM(D20+D45+D49)</f>
        <v>14343</v>
      </c>
      <c r="E50" s="16">
        <f>SUM(E20+E45+E49)</f>
        <v>28881</v>
      </c>
      <c r="F50" s="16">
        <f>SUM(F20+F45+F49)</f>
        <v>224912</v>
      </c>
    </row>
    <row r="51" spans="1:6" ht="12.75">
      <c r="A51" s="31"/>
      <c r="B51" s="32"/>
      <c r="C51" s="12"/>
      <c r="D51" s="12"/>
      <c r="E51" s="13"/>
      <c r="F51" s="6"/>
    </row>
    <row r="52" spans="1:6" ht="12.75">
      <c r="A52" s="11">
        <v>53121</v>
      </c>
      <c r="B52" s="1" t="s">
        <v>144</v>
      </c>
      <c r="C52" s="18">
        <v>3754</v>
      </c>
      <c r="D52" s="18">
        <v>3305</v>
      </c>
      <c r="E52" s="19">
        <f>C52+D52</f>
        <v>7059</v>
      </c>
      <c r="F52" s="13">
        <v>52116</v>
      </c>
    </row>
    <row r="53" spans="1:6" ht="12.75">
      <c r="A53" s="11">
        <v>53321</v>
      </c>
      <c r="B53" s="1" t="s">
        <v>50</v>
      </c>
      <c r="C53" s="18">
        <v>70</v>
      </c>
      <c r="D53" s="18">
        <v>43</v>
      </c>
      <c r="E53" s="19">
        <f>C53+D53</f>
        <v>113</v>
      </c>
      <c r="F53" s="13">
        <v>604</v>
      </c>
    </row>
    <row r="54" spans="1:6" ht="13.5" thickBot="1">
      <c r="A54" s="11">
        <v>5342</v>
      </c>
      <c r="B54" s="1" t="s">
        <v>51</v>
      </c>
      <c r="C54" s="12"/>
      <c r="D54" s="12"/>
      <c r="E54" s="19">
        <f>C54+D54</f>
        <v>0</v>
      </c>
      <c r="F54" s="6"/>
    </row>
    <row r="55" spans="1:6" s="17" customFormat="1" ht="13.5" thickBot="1">
      <c r="A55" s="87" t="s">
        <v>52</v>
      </c>
      <c r="B55" s="88"/>
      <c r="C55" s="15">
        <f>SUM(C52:C54)</f>
        <v>3824</v>
      </c>
      <c r="D55" s="15">
        <f>SUM(D52:D54)</f>
        <v>3348</v>
      </c>
      <c r="E55" s="16">
        <f>SUM(E52:E54)</f>
        <v>7172</v>
      </c>
      <c r="F55" s="16">
        <f>SUM(F52:F54)</f>
        <v>52720</v>
      </c>
    </row>
    <row r="56" spans="1:6" s="17" customFormat="1" ht="12" customHeight="1">
      <c r="A56" s="31"/>
      <c r="B56" s="32"/>
      <c r="C56" s="33"/>
      <c r="D56" s="33"/>
      <c r="E56" s="34"/>
      <c r="F56" s="35"/>
    </row>
    <row r="57" spans="1:6" ht="12.75">
      <c r="A57" s="11">
        <v>5412</v>
      </c>
      <c r="B57" s="1" t="s">
        <v>53</v>
      </c>
      <c r="C57" s="12"/>
      <c r="D57" s="12"/>
      <c r="E57" s="13">
        <f aca="true" t="shared" si="1" ref="E57:E71">C57+D57</f>
        <v>0</v>
      </c>
      <c r="F57" s="6"/>
    </row>
    <row r="58" spans="1:6" ht="12.75">
      <c r="A58" s="11">
        <v>54221</v>
      </c>
      <c r="B58" s="1" t="s">
        <v>54</v>
      </c>
      <c r="C58" s="26">
        <v>3</v>
      </c>
      <c r="D58" s="26"/>
      <c r="E58" s="13">
        <f t="shared" si="1"/>
        <v>3</v>
      </c>
      <c r="F58" s="13">
        <v>20</v>
      </c>
    </row>
    <row r="59" spans="1:6" ht="12.75">
      <c r="A59" s="11">
        <v>54222</v>
      </c>
      <c r="B59" s="1" t="s">
        <v>55</v>
      </c>
      <c r="C59" s="26"/>
      <c r="D59" s="26"/>
      <c r="E59" s="13">
        <f t="shared" si="1"/>
        <v>0</v>
      </c>
      <c r="F59" s="13"/>
    </row>
    <row r="60" spans="1:6" ht="12.75">
      <c r="A60" s="11">
        <v>54321</v>
      </c>
      <c r="B60" s="1" t="s">
        <v>56</v>
      </c>
      <c r="C60" s="26">
        <v>40</v>
      </c>
      <c r="D60" s="26">
        <v>79</v>
      </c>
      <c r="E60" s="13">
        <f t="shared" si="1"/>
        <v>119</v>
      </c>
      <c r="F60" s="13">
        <v>910</v>
      </c>
    </row>
    <row r="61" spans="1:6" ht="12.75">
      <c r="A61" s="11">
        <v>54322</v>
      </c>
      <c r="B61" s="1" t="s">
        <v>57</v>
      </c>
      <c r="C61" s="26"/>
      <c r="D61" s="26"/>
      <c r="E61" s="13">
        <f t="shared" si="1"/>
        <v>0</v>
      </c>
      <c r="F61" s="13"/>
    </row>
    <row r="62" spans="1:6" ht="12.75">
      <c r="A62" s="11">
        <v>54421</v>
      </c>
      <c r="B62" s="1" t="s">
        <v>58</v>
      </c>
      <c r="C62" s="26"/>
      <c r="D62" s="26">
        <v>27</v>
      </c>
      <c r="E62" s="13">
        <f t="shared" si="1"/>
        <v>27</v>
      </c>
      <c r="F62" s="13">
        <v>90</v>
      </c>
    </row>
    <row r="63" spans="1:6" ht="12.75">
      <c r="A63" s="11">
        <v>54422</v>
      </c>
      <c r="B63" s="1" t="s">
        <v>59</v>
      </c>
      <c r="C63" s="26"/>
      <c r="D63" s="26">
        <v>4</v>
      </c>
      <c r="E63" s="13">
        <f t="shared" si="1"/>
        <v>4</v>
      </c>
      <c r="F63" s="13">
        <v>380</v>
      </c>
    </row>
    <row r="64" spans="1:6" ht="12.75">
      <c r="A64" s="11">
        <v>54423</v>
      </c>
      <c r="B64" s="1" t="s">
        <v>60</v>
      </c>
      <c r="C64" s="26"/>
      <c r="D64" s="26"/>
      <c r="E64" s="13">
        <f t="shared" si="1"/>
        <v>0</v>
      </c>
      <c r="F64" s="13"/>
    </row>
    <row r="65" spans="1:6" ht="12.75">
      <c r="A65" s="11">
        <v>5452</v>
      </c>
      <c r="B65" s="1" t="s">
        <v>61</v>
      </c>
      <c r="C65" s="26"/>
      <c r="D65" s="26"/>
      <c r="E65" s="13">
        <f t="shared" si="1"/>
        <v>0</v>
      </c>
      <c r="F65" s="13"/>
    </row>
    <row r="66" spans="1:6" ht="12.75">
      <c r="A66" s="11">
        <v>5462</v>
      </c>
      <c r="B66" s="1" t="s">
        <v>62</v>
      </c>
      <c r="C66" s="12"/>
      <c r="D66" s="12"/>
      <c r="E66" s="13">
        <f t="shared" si="1"/>
        <v>0</v>
      </c>
      <c r="F66" s="13"/>
    </row>
    <row r="67" spans="1:6" ht="12.75">
      <c r="A67" s="11">
        <v>54721</v>
      </c>
      <c r="B67" s="1" t="s">
        <v>63</v>
      </c>
      <c r="C67" s="12">
        <v>20</v>
      </c>
      <c r="D67" s="12">
        <v>50</v>
      </c>
      <c r="E67" s="13">
        <f t="shared" si="1"/>
        <v>70</v>
      </c>
      <c r="F67" s="13">
        <v>813</v>
      </c>
    </row>
    <row r="68" spans="1:6" ht="12.75">
      <c r="A68" s="11">
        <v>54722</v>
      </c>
      <c r="B68" s="1" t="s">
        <v>64</v>
      </c>
      <c r="C68" s="12">
        <v>70</v>
      </c>
      <c r="D68" s="12"/>
      <c r="E68" s="13">
        <f t="shared" si="1"/>
        <v>70</v>
      </c>
      <c r="F68" s="13">
        <v>700</v>
      </c>
    </row>
    <row r="69" spans="1:6" ht="12.75">
      <c r="A69" s="11">
        <v>54821</v>
      </c>
      <c r="B69" s="1" t="s">
        <v>65</v>
      </c>
      <c r="C69" s="12"/>
      <c r="D69" s="12"/>
      <c r="E69" s="13">
        <f t="shared" si="1"/>
        <v>0</v>
      </c>
      <c r="F69" s="13">
        <v>75</v>
      </c>
    </row>
    <row r="70" spans="1:6" ht="12.75">
      <c r="A70" s="11">
        <v>54921</v>
      </c>
      <c r="B70" s="1" t="s">
        <v>66</v>
      </c>
      <c r="C70" s="26">
        <v>150</v>
      </c>
      <c r="D70" s="26">
        <v>130</v>
      </c>
      <c r="E70" s="13">
        <f t="shared" si="1"/>
        <v>280</v>
      </c>
      <c r="F70" s="13">
        <v>680</v>
      </c>
    </row>
    <row r="71" spans="1:6" ht="12.75">
      <c r="A71" s="11">
        <v>54923</v>
      </c>
      <c r="B71" s="1" t="s">
        <v>67</v>
      </c>
      <c r="C71" s="26"/>
      <c r="D71" s="26"/>
      <c r="E71" s="13">
        <f t="shared" si="1"/>
        <v>0</v>
      </c>
      <c r="F71" s="6"/>
    </row>
    <row r="72" spans="1:6" ht="12.75" hidden="1">
      <c r="A72" s="11">
        <v>54924</v>
      </c>
      <c r="B72" s="1" t="s">
        <v>68</v>
      </c>
      <c r="C72" s="26"/>
      <c r="D72" s="26"/>
      <c r="E72" s="36"/>
      <c r="F72" s="6"/>
    </row>
    <row r="73" spans="1:6" ht="12.75" hidden="1">
      <c r="A73" s="11">
        <v>54926</v>
      </c>
      <c r="B73" s="1" t="s">
        <v>69</v>
      </c>
      <c r="C73" s="26"/>
      <c r="D73" s="26"/>
      <c r="E73" s="36"/>
      <c r="F73" s="6"/>
    </row>
    <row r="74" spans="1:6" s="17" customFormat="1" ht="12.75">
      <c r="A74" s="89" t="s">
        <v>70</v>
      </c>
      <c r="B74" s="90"/>
      <c r="C74" s="24">
        <f>SUM(C57:C73)</f>
        <v>283</v>
      </c>
      <c r="D74" s="24">
        <f>SUM(D57:D73)</f>
        <v>290</v>
      </c>
      <c r="E74" s="25">
        <f>SUM(E57:E73)</f>
        <v>573</v>
      </c>
      <c r="F74" s="25">
        <f>SUM(F57:F73)</f>
        <v>3668</v>
      </c>
    </row>
    <row r="75" spans="1:6" s="17" customFormat="1" ht="12.75">
      <c r="A75" s="31"/>
      <c r="B75" s="32"/>
      <c r="C75" s="33"/>
      <c r="D75" s="33"/>
      <c r="E75" s="34"/>
      <c r="F75" s="35"/>
    </row>
    <row r="76" spans="1:6" ht="12.75">
      <c r="A76" s="11">
        <v>55121</v>
      </c>
      <c r="B76" s="1" t="s">
        <v>71</v>
      </c>
      <c r="C76" s="12">
        <v>100</v>
      </c>
      <c r="D76" s="12">
        <v>100</v>
      </c>
      <c r="E76" s="13">
        <f>C76+D76</f>
        <v>200</v>
      </c>
      <c r="F76" s="13">
        <v>1200</v>
      </c>
    </row>
    <row r="77" spans="1:6" ht="12.75">
      <c r="A77" s="11">
        <v>55122</v>
      </c>
      <c r="B77" s="1" t="s">
        <v>72</v>
      </c>
      <c r="C77" s="12"/>
      <c r="D77" s="12"/>
      <c r="E77" s="13">
        <f>C77+D77</f>
        <v>0</v>
      </c>
      <c r="F77" s="13"/>
    </row>
    <row r="78" spans="1:6" ht="12.75">
      <c r="A78" s="11">
        <v>55129</v>
      </c>
      <c r="B78" s="1" t="s">
        <v>73</v>
      </c>
      <c r="C78" s="12"/>
      <c r="D78" s="12"/>
      <c r="E78" s="13">
        <f>C78+D78</f>
        <v>0</v>
      </c>
      <c r="F78" s="13">
        <v>100</v>
      </c>
    </row>
    <row r="79" spans="1:6" ht="12.75">
      <c r="A79" s="38"/>
      <c r="B79" s="39" t="s">
        <v>74</v>
      </c>
      <c r="C79" s="24">
        <f>SUM(C76:C78)</f>
        <v>100</v>
      </c>
      <c r="D79" s="24">
        <f>SUM(D76:D78)</f>
        <v>100</v>
      </c>
      <c r="E79" s="25">
        <f>SUM(E76:E78)</f>
        <v>200</v>
      </c>
      <c r="F79" s="25">
        <f>SUM(F76:F78)</f>
        <v>1300</v>
      </c>
    </row>
    <row r="80" spans="1:6" ht="12.75">
      <c r="A80" s="11">
        <v>55221</v>
      </c>
      <c r="B80" s="1" t="s">
        <v>75</v>
      </c>
      <c r="C80" s="12"/>
      <c r="D80" s="12">
        <v>2789</v>
      </c>
      <c r="E80" s="13">
        <f aca="true" t="shared" si="2" ref="E80:E90">C80+D80</f>
        <v>2789</v>
      </c>
      <c r="F80" s="13">
        <v>35653</v>
      </c>
    </row>
    <row r="81" spans="1:6" ht="12.75">
      <c r="A81" s="11">
        <v>55222</v>
      </c>
      <c r="B81" s="1" t="s">
        <v>76</v>
      </c>
      <c r="C81" s="12"/>
      <c r="D81" s="12"/>
      <c r="E81" s="13">
        <f t="shared" si="2"/>
        <v>0</v>
      </c>
      <c r="F81" s="13">
        <v>800</v>
      </c>
    </row>
    <row r="82" spans="1:6" ht="12.75">
      <c r="A82" s="11">
        <v>55223</v>
      </c>
      <c r="B82" s="1" t="s">
        <v>77</v>
      </c>
      <c r="C82" s="12"/>
      <c r="D82" s="12">
        <v>30</v>
      </c>
      <c r="E82" s="13">
        <f t="shared" si="2"/>
        <v>30</v>
      </c>
      <c r="F82" s="13">
        <v>759</v>
      </c>
    </row>
    <row r="83" spans="1:6" ht="12.75">
      <c r="A83" s="40">
        <v>55224</v>
      </c>
      <c r="B83" s="41" t="s">
        <v>78</v>
      </c>
      <c r="C83" s="42">
        <v>1105</v>
      </c>
      <c r="D83" s="42">
        <v>1532</v>
      </c>
      <c r="E83" s="43">
        <f t="shared" si="2"/>
        <v>2637</v>
      </c>
      <c r="F83" s="42">
        <v>12180</v>
      </c>
    </row>
    <row r="84" spans="1:6" ht="12.75">
      <c r="A84" s="11">
        <v>55225</v>
      </c>
      <c r="B84" s="1" t="s">
        <v>79</v>
      </c>
      <c r="C84" s="12">
        <v>210</v>
      </c>
      <c r="D84" s="12">
        <v>358</v>
      </c>
      <c r="E84" s="13">
        <f t="shared" si="2"/>
        <v>568</v>
      </c>
      <c r="F84" s="12">
        <v>5378</v>
      </c>
    </row>
    <row r="85" spans="1:6" ht="12.75">
      <c r="A85" s="11">
        <v>55226</v>
      </c>
      <c r="B85" s="1" t="s">
        <v>80</v>
      </c>
      <c r="C85" s="12"/>
      <c r="D85" s="12"/>
      <c r="E85" s="13">
        <f t="shared" si="2"/>
        <v>0</v>
      </c>
      <c r="F85" s="12">
        <v>2533</v>
      </c>
    </row>
    <row r="86" spans="1:6" ht="12.75">
      <c r="A86" s="44">
        <v>55227</v>
      </c>
      <c r="B86" s="45" t="s">
        <v>81</v>
      </c>
      <c r="C86" s="46">
        <v>143</v>
      </c>
      <c r="D86" s="46">
        <v>35</v>
      </c>
      <c r="E86" s="47">
        <f t="shared" si="2"/>
        <v>178</v>
      </c>
      <c r="F86" s="46">
        <v>2576</v>
      </c>
    </row>
    <row r="87" spans="1:6" ht="12.75">
      <c r="A87" s="11">
        <v>55228</v>
      </c>
      <c r="B87" s="1" t="s">
        <v>82</v>
      </c>
      <c r="C87" s="26">
        <v>20</v>
      </c>
      <c r="D87" s="26">
        <v>50</v>
      </c>
      <c r="E87" s="13">
        <f t="shared" si="2"/>
        <v>70</v>
      </c>
      <c r="F87" s="13">
        <v>5997</v>
      </c>
    </row>
    <row r="88" spans="1:6" ht="12.75">
      <c r="A88" s="11">
        <v>55229</v>
      </c>
      <c r="B88" s="1" t="s">
        <v>83</v>
      </c>
      <c r="C88" s="26">
        <v>91</v>
      </c>
      <c r="D88" s="26">
        <f>70+100</f>
        <v>170</v>
      </c>
      <c r="E88" s="13">
        <f t="shared" si="2"/>
        <v>261</v>
      </c>
      <c r="F88" s="13">
        <v>14377</v>
      </c>
    </row>
    <row r="89" spans="1:6" ht="12.75" customHeight="1">
      <c r="A89" s="11">
        <v>554221</v>
      </c>
      <c r="B89" s="1" t="s">
        <v>84</v>
      </c>
      <c r="C89" s="26"/>
      <c r="D89" s="26"/>
      <c r="E89" s="13">
        <f t="shared" si="2"/>
        <v>0</v>
      </c>
      <c r="F89" s="6"/>
    </row>
    <row r="90" spans="1:6" ht="12.75">
      <c r="A90" s="11">
        <v>555221</v>
      </c>
      <c r="B90" s="1" t="s">
        <v>85</v>
      </c>
      <c r="C90" s="26"/>
      <c r="D90" s="26"/>
      <c r="E90" s="13">
        <f t="shared" si="2"/>
        <v>0</v>
      </c>
      <c r="F90" s="6"/>
    </row>
    <row r="91" spans="1:6" s="17" customFormat="1" ht="12.75">
      <c r="A91" s="89" t="s">
        <v>86</v>
      </c>
      <c r="B91" s="90"/>
      <c r="C91" s="24">
        <f>SUM(C80:C90)</f>
        <v>1569</v>
      </c>
      <c r="D91" s="24">
        <f>SUM(D80:D90)</f>
        <v>4964</v>
      </c>
      <c r="E91" s="25">
        <f>SUM(E80:E90)</f>
        <v>6533</v>
      </c>
      <c r="F91" s="25">
        <f>SUM(F80:F90)</f>
        <v>80253</v>
      </c>
    </row>
    <row r="92" spans="1:6" s="17" customFormat="1" ht="12.75">
      <c r="A92" s="31"/>
      <c r="B92" s="32"/>
      <c r="C92" s="33"/>
      <c r="D92" s="33"/>
      <c r="E92" s="34"/>
      <c r="F92" s="35"/>
    </row>
    <row r="93" spans="1:6" s="17" customFormat="1" ht="12.75">
      <c r="A93" s="48">
        <v>5532</v>
      </c>
      <c r="B93" s="32" t="s">
        <v>87</v>
      </c>
      <c r="C93" s="49"/>
      <c r="D93" s="49"/>
      <c r="E93" s="50"/>
      <c r="F93" s="35"/>
    </row>
    <row r="94" spans="1:6" s="17" customFormat="1" ht="12.75">
      <c r="A94" s="48"/>
      <c r="B94" s="32"/>
      <c r="C94" s="49"/>
      <c r="D94" s="49"/>
      <c r="E94" s="50"/>
      <c r="F94" s="35"/>
    </row>
    <row r="95" spans="1:6" s="17" customFormat="1" ht="12.75">
      <c r="A95" s="48">
        <v>5562</v>
      </c>
      <c r="B95" s="32" t="s">
        <v>88</v>
      </c>
      <c r="C95" s="49">
        <v>10</v>
      </c>
      <c r="D95" s="49"/>
      <c r="E95" s="50"/>
      <c r="F95" s="51">
        <v>32</v>
      </c>
    </row>
    <row r="96" spans="1:6" s="17" customFormat="1" ht="12.75">
      <c r="A96" s="11"/>
      <c r="B96" s="1"/>
      <c r="C96" s="26"/>
      <c r="D96" s="26"/>
      <c r="E96" s="36"/>
      <c r="F96" s="35"/>
    </row>
    <row r="97" spans="1:6" ht="12.75">
      <c r="A97" s="11">
        <v>56121</v>
      </c>
      <c r="B97" s="27" t="s">
        <v>89</v>
      </c>
      <c r="C97" s="12">
        <v>527</v>
      </c>
      <c r="D97" s="12">
        <v>1446</v>
      </c>
      <c r="E97" s="13">
        <f>C97+D97</f>
        <v>1973</v>
      </c>
      <c r="F97" s="13">
        <v>22454</v>
      </c>
    </row>
    <row r="98" spans="1:6" ht="13.5" customHeight="1">
      <c r="A98" s="11">
        <v>56122</v>
      </c>
      <c r="B98" s="27" t="s">
        <v>90</v>
      </c>
      <c r="C98" s="12"/>
      <c r="D98" s="12"/>
      <c r="E98" s="13">
        <f>C98+D98</f>
        <v>0</v>
      </c>
      <c r="F98" s="6"/>
    </row>
    <row r="99" spans="1:6" ht="12.75">
      <c r="A99" s="38"/>
      <c r="B99" s="37" t="s">
        <v>91</v>
      </c>
      <c r="C99" s="24">
        <f>SUM(C97:C98)</f>
        <v>527</v>
      </c>
      <c r="D99" s="24">
        <f>SUM(D97:D98)</f>
        <v>1446</v>
      </c>
      <c r="E99" s="25">
        <f>SUM(E97:E98)</f>
        <v>1973</v>
      </c>
      <c r="F99" s="25">
        <f>SUM(F97:F98)</f>
        <v>22454</v>
      </c>
    </row>
    <row r="100" spans="1:6" ht="12.75">
      <c r="A100" s="11"/>
      <c r="B100" s="27"/>
      <c r="C100" s="33"/>
      <c r="D100" s="33"/>
      <c r="E100" s="34"/>
      <c r="F100" s="6"/>
    </row>
    <row r="101" spans="1:6" ht="12.75">
      <c r="A101" s="11">
        <v>56221</v>
      </c>
      <c r="B101" s="27" t="s">
        <v>92</v>
      </c>
      <c r="C101" s="12"/>
      <c r="D101" s="12"/>
      <c r="E101" s="13">
        <f>C101+D101</f>
        <v>0</v>
      </c>
      <c r="F101" s="13"/>
    </row>
    <row r="102" spans="1:6" ht="12.75">
      <c r="A102" s="11">
        <v>56222</v>
      </c>
      <c r="B102" s="27" t="s">
        <v>93</v>
      </c>
      <c r="C102" s="12"/>
      <c r="D102" s="12"/>
      <c r="E102" s="13">
        <f>C102+D102</f>
        <v>0</v>
      </c>
      <c r="F102" s="13"/>
    </row>
    <row r="103" spans="1:6" ht="12.75">
      <c r="A103" s="11">
        <v>56223</v>
      </c>
      <c r="B103" s="27" t="s">
        <v>94</v>
      </c>
      <c r="C103" s="12"/>
      <c r="D103" s="12"/>
      <c r="E103" s="13">
        <f>C103+D103</f>
        <v>0</v>
      </c>
      <c r="F103" s="13"/>
    </row>
    <row r="104" spans="1:6" ht="12.75">
      <c r="A104" s="11">
        <v>56224</v>
      </c>
      <c r="B104" s="27" t="s">
        <v>95</v>
      </c>
      <c r="C104" s="12"/>
      <c r="D104" s="12"/>
      <c r="E104" s="13">
        <f>C104+D104</f>
        <v>0</v>
      </c>
      <c r="F104" s="13"/>
    </row>
    <row r="105" spans="1:6" s="17" customFormat="1" ht="12.75">
      <c r="A105" s="89" t="s">
        <v>96</v>
      </c>
      <c r="B105" s="90"/>
      <c r="C105" s="24">
        <f>SUM(C101:C104)</f>
        <v>0</v>
      </c>
      <c r="D105" s="24">
        <f>SUM(D101:D104)</f>
        <v>0</v>
      </c>
      <c r="E105" s="25">
        <f>SUM(E101:E104)</f>
        <v>0</v>
      </c>
      <c r="F105" s="25">
        <f>SUM(F101:F104)</f>
        <v>0</v>
      </c>
    </row>
    <row r="106" spans="1:6" s="17" customFormat="1" ht="12.75">
      <c r="A106" s="31"/>
      <c r="B106" s="32"/>
      <c r="C106" s="33"/>
      <c r="D106" s="33"/>
      <c r="E106" s="34"/>
      <c r="F106" s="35"/>
    </row>
    <row r="107" spans="1:6" s="17" customFormat="1" ht="13.5" thickBot="1">
      <c r="A107" s="48">
        <v>56329</v>
      </c>
      <c r="B107" s="32" t="s">
        <v>97</v>
      </c>
      <c r="C107" s="33"/>
      <c r="D107" s="33"/>
      <c r="E107" s="34">
        <f>C107+D107</f>
        <v>0</v>
      </c>
      <c r="F107" s="51">
        <v>2388</v>
      </c>
    </row>
    <row r="108" spans="1:6" s="17" customFormat="1" ht="13.5" thickBot="1">
      <c r="A108" s="52"/>
      <c r="B108" s="14" t="s">
        <v>98</v>
      </c>
      <c r="C108" s="15">
        <f>SUM(C74+C79+C91+C93+C99+C105+C107+C95)</f>
        <v>2489</v>
      </c>
      <c r="D108" s="15">
        <f>SUM(D74+D79+D91+D93+D99+D105+D107+D95)</f>
        <v>6800</v>
      </c>
      <c r="E108" s="53">
        <f>SUM(E74+E79+E91+E93+E99+E105+E107+E95)</f>
        <v>9279</v>
      </c>
      <c r="F108" s="54">
        <f>SUM(F74+F79+F91+F93+F99+F105+F107+F95)</f>
        <v>110095</v>
      </c>
    </row>
    <row r="109" spans="1:6" ht="12.75">
      <c r="A109" s="11"/>
      <c r="B109" s="27"/>
      <c r="C109" s="12"/>
      <c r="D109" s="12"/>
      <c r="E109" s="13"/>
      <c r="F109" s="6"/>
    </row>
    <row r="110" spans="1:6" ht="12.75">
      <c r="A110" s="11">
        <v>57129</v>
      </c>
      <c r="B110" s="1" t="s">
        <v>99</v>
      </c>
      <c r="C110" s="12"/>
      <c r="D110" s="12"/>
      <c r="E110" s="13">
        <f>C110+D110</f>
        <v>0</v>
      </c>
      <c r="F110" s="6"/>
    </row>
    <row r="111" spans="1:6" ht="12.75">
      <c r="A111" s="11">
        <v>57221</v>
      </c>
      <c r="B111" s="1" t="s">
        <v>100</v>
      </c>
      <c r="C111" s="12">
        <v>100</v>
      </c>
      <c r="D111" s="12">
        <v>69</v>
      </c>
      <c r="E111" s="13">
        <f>C111+D111</f>
        <v>169</v>
      </c>
      <c r="F111" s="13">
        <v>966</v>
      </c>
    </row>
    <row r="112" spans="1:6" ht="13.5" thickBot="1">
      <c r="A112" s="11">
        <v>57223</v>
      </c>
      <c r="B112" s="1" t="s">
        <v>101</v>
      </c>
      <c r="C112" s="12"/>
      <c r="D112" s="12"/>
      <c r="E112" s="13">
        <f>C112+D112</f>
        <v>0</v>
      </c>
      <c r="F112" s="13">
        <v>4340</v>
      </c>
    </row>
    <row r="113" spans="1:6" ht="13.5" hidden="1" thickBot="1">
      <c r="A113" s="11">
        <v>572232</v>
      </c>
      <c r="B113" s="1" t="s">
        <v>102</v>
      </c>
      <c r="C113" s="12"/>
      <c r="D113" s="12"/>
      <c r="E113" s="13"/>
      <c r="F113" s="6"/>
    </row>
    <row r="114" spans="1:6" s="17" customFormat="1" ht="13.5" thickBot="1">
      <c r="A114" s="87" t="s">
        <v>103</v>
      </c>
      <c r="B114" s="88"/>
      <c r="C114" s="15">
        <f>SUM(C110:C113)</f>
        <v>100</v>
      </c>
      <c r="D114" s="15">
        <f>SUM(D110:D113)</f>
        <v>69</v>
      </c>
      <c r="E114" s="16">
        <f>SUM(E110:E113)</f>
        <v>169</v>
      </c>
      <c r="F114" s="16">
        <f>SUM(F110:F113)</f>
        <v>5306</v>
      </c>
    </row>
    <row r="115" spans="1:6" s="17" customFormat="1" ht="12.75">
      <c r="A115" s="31">
        <v>37325</v>
      </c>
      <c r="B115" s="55" t="s">
        <v>104</v>
      </c>
      <c r="C115" s="33"/>
      <c r="D115" s="33"/>
      <c r="E115" s="34">
        <f>C115+D115</f>
        <v>0</v>
      </c>
      <c r="F115" s="35"/>
    </row>
    <row r="116" spans="1:6" s="17" customFormat="1" ht="12.75">
      <c r="A116" s="31">
        <v>37221</v>
      </c>
      <c r="B116" s="55" t="s">
        <v>105</v>
      </c>
      <c r="C116" s="33"/>
      <c r="D116" s="33"/>
      <c r="E116" s="34">
        <f>C116+D116</f>
        <v>0</v>
      </c>
      <c r="F116" s="34"/>
    </row>
    <row r="117" spans="1:6" ht="13.5" thickBot="1">
      <c r="A117" s="56">
        <v>58825</v>
      </c>
      <c r="B117" s="23" t="s">
        <v>106</v>
      </c>
      <c r="C117" s="12"/>
      <c r="D117" s="33">
        <v>228</v>
      </c>
      <c r="E117" s="34">
        <f>C117+D117</f>
        <v>228</v>
      </c>
      <c r="F117" s="34">
        <v>2388</v>
      </c>
    </row>
    <row r="118" spans="1:6" s="17" customFormat="1" ht="13.5" thickBot="1">
      <c r="A118" s="87" t="s">
        <v>107</v>
      </c>
      <c r="B118" s="88"/>
      <c r="C118" s="15">
        <f>SUM(C10+C50+C55+C108+C114+C116+C117+C115)</f>
        <v>20951</v>
      </c>
      <c r="D118" s="15">
        <f>SUM(D10+D50+D55+D108+D114+D116+D117+D115)</f>
        <v>24788</v>
      </c>
      <c r="E118" s="16">
        <f>SUM(E10+E50+E55+E108+E114+E116+E117+E115)</f>
        <v>45729</v>
      </c>
      <c r="F118" s="16">
        <f>SUM(F10+F50+F55+F108+F114+F116+F117+F115)</f>
        <v>395421</v>
      </c>
    </row>
    <row r="119" spans="1:6" s="17" customFormat="1" ht="13.5" thickBot="1">
      <c r="A119" s="31"/>
      <c r="B119" s="32"/>
      <c r="C119" s="33"/>
      <c r="D119" s="33"/>
      <c r="E119" s="34"/>
      <c r="F119" s="35"/>
    </row>
    <row r="120" spans="1:6" s="17" customFormat="1" ht="16.5" thickBot="1">
      <c r="A120" s="91" t="s">
        <v>108</v>
      </c>
      <c r="B120" s="92"/>
      <c r="C120" s="9"/>
      <c r="D120" s="9"/>
      <c r="E120" s="10"/>
      <c r="F120" s="10"/>
    </row>
    <row r="121" spans="1:6" s="17" customFormat="1" ht="12.75">
      <c r="A121" s="57">
        <v>46321</v>
      </c>
      <c r="B121" s="58" t="s">
        <v>109</v>
      </c>
      <c r="C121" s="59"/>
      <c r="D121" s="59"/>
      <c r="E121" s="60">
        <f>C121+D121</f>
        <v>0</v>
      </c>
      <c r="F121" s="35"/>
    </row>
    <row r="122" spans="1:6" s="17" customFormat="1" ht="12.75">
      <c r="A122" s="57">
        <v>46425</v>
      </c>
      <c r="B122" s="61" t="s">
        <v>110</v>
      </c>
      <c r="C122" s="59"/>
      <c r="D122" s="59"/>
      <c r="E122" s="60">
        <f>C122+D122</f>
        <v>0</v>
      </c>
      <c r="F122" s="35"/>
    </row>
    <row r="123" spans="1:6" s="17" customFormat="1" ht="13.5" thickBot="1">
      <c r="A123" s="57">
        <v>46426</v>
      </c>
      <c r="B123" s="61" t="s">
        <v>111</v>
      </c>
      <c r="C123" s="62"/>
      <c r="D123" s="62"/>
      <c r="E123" s="60">
        <f>C123+D123</f>
        <v>0</v>
      </c>
      <c r="F123" s="35"/>
    </row>
    <row r="124" spans="1:6" s="67" customFormat="1" ht="13.5" thickBot="1">
      <c r="A124" s="63"/>
      <c r="B124" s="64" t="s">
        <v>112</v>
      </c>
      <c r="C124" s="65">
        <f>SUM(C121:C123)</f>
        <v>0</v>
      </c>
      <c r="D124" s="65">
        <f>SUM(D121:D123)</f>
        <v>0</v>
      </c>
      <c r="E124" s="66">
        <f>SUM(E121:E123)</f>
        <v>0</v>
      </c>
      <c r="F124" s="66">
        <f>SUM(F121:F123)</f>
        <v>0</v>
      </c>
    </row>
    <row r="125" spans="1:6" ht="12.75">
      <c r="A125" s="11">
        <v>91221</v>
      </c>
      <c r="B125" s="1" t="s">
        <v>113</v>
      </c>
      <c r="C125" s="12"/>
      <c r="D125" s="12"/>
      <c r="E125" s="13">
        <f aca="true" t="shared" si="3" ref="E125:E134">C125+D125</f>
        <v>0</v>
      </c>
      <c r="F125" s="6"/>
    </row>
    <row r="126" spans="1:6" ht="12.75">
      <c r="A126" s="11">
        <v>91222</v>
      </c>
      <c r="B126" s="1" t="s">
        <v>114</v>
      </c>
      <c r="C126" s="12"/>
      <c r="D126" s="12"/>
      <c r="E126" s="13">
        <f t="shared" si="3"/>
        <v>0</v>
      </c>
      <c r="F126" s="13"/>
    </row>
    <row r="127" spans="1:6" ht="12.75">
      <c r="A127" s="11">
        <v>91223</v>
      </c>
      <c r="B127" s="1" t="s">
        <v>115</v>
      </c>
      <c r="C127" s="12"/>
      <c r="D127" s="12"/>
      <c r="E127" s="13">
        <f t="shared" si="3"/>
        <v>0</v>
      </c>
      <c r="F127" s="13"/>
    </row>
    <row r="128" spans="1:6" ht="12.75">
      <c r="A128" s="11">
        <v>9141221</v>
      </c>
      <c r="B128" s="1" t="s">
        <v>116</v>
      </c>
      <c r="C128" s="12"/>
      <c r="D128" s="12"/>
      <c r="E128" s="13">
        <f t="shared" si="3"/>
        <v>0</v>
      </c>
      <c r="F128" s="13"/>
    </row>
    <row r="129" spans="1:6" ht="12.75">
      <c r="A129" s="11">
        <v>9142221</v>
      </c>
      <c r="B129" s="1" t="s">
        <v>117</v>
      </c>
      <c r="C129" s="12"/>
      <c r="D129" s="12"/>
      <c r="E129" s="13">
        <f t="shared" si="3"/>
        <v>0</v>
      </c>
      <c r="F129" s="13"/>
    </row>
    <row r="130" spans="1:6" ht="12.75">
      <c r="A130" s="11">
        <v>91321</v>
      </c>
      <c r="B130" s="27" t="s">
        <v>118</v>
      </c>
      <c r="C130" s="12"/>
      <c r="D130" s="12"/>
      <c r="E130" s="13">
        <f t="shared" si="3"/>
        <v>0</v>
      </c>
      <c r="F130" s="13">
        <v>1000</v>
      </c>
    </row>
    <row r="131" spans="1:6" s="67" customFormat="1" ht="12.75">
      <c r="A131" s="68">
        <v>91322</v>
      </c>
      <c r="B131" s="69" t="s">
        <v>119</v>
      </c>
      <c r="C131" s="62"/>
      <c r="D131" s="62">
        <v>640</v>
      </c>
      <c r="E131" s="13">
        <f t="shared" si="3"/>
        <v>640</v>
      </c>
      <c r="F131" s="70">
        <v>21100</v>
      </c>
    </row>
    <row r="132" spans="1:6" ht="12.75">
      <c r="A132" s="11">
        <v>91323</v>
      </c>
      <c r="B132" s="1" t="s">
        <v>120</v>
      </c>
      <c r="C132" s="12"/>
      <c r="D132" s="12"/>
      <c r="E132" s="13">
        <f t="shared" si="3"/>
        <v>0</v>
      </c>
      <c r="F132" s="13">
        <v>1268</v>
      </c>
    </row>
    <row r="133" spans="1:6" ht="12.75">
      <c r="A133" s="11">
        <v>91324</v>
      </c>
      <c r="B133" s="1" t="s">
        <v>121</v>
      </c>
      <c r="C133" s="12"/>
      <c r="D133" s="12"/>
      <c r="E133" s="13">
        <f t="shared" si="3"/>
        <v>0</v>
      </c>
      <c r="F133" s="6"/>
    </row>
    <row r="134" spans="1:6" ht="12.75">
      <c r="A134" s="11">
        <v>91325</v>
      </c>
      <c r="B134" s="71" t="s">
        <v>122</v>
      </c>
      <c r="C134" s="26"/>
      <c r="D134" s="26"/>
      <c r="E134" s="13">
        <f t="shared" si="3"/>
        <v>0</v>
      </c>
      <c r="F134" s="6"/>
    </row>
    <row r="135" spans="1:6" ht="12.75">
      <c r="A135" s="38"/>
      <c r="B135" s="37" t="s">
        <v>123</v>
      </c>
      <c r="C135" s="24">
        <f>SUM(C125:C134)</f>
        <v>0</v>
      </c>
      <c r="D135" s="24">
        <f>SUM(D125:D134)</f>
        <v>640</v>
      </c>
      <c r="E135" s="25">
        <f>SUM(E125:E134)</f>
        <v>640</v>
      </c>
      <c r="F135" s="25">
        <f>SUM(F125:F134)</f>
        <v>23368</v>
      </c>
    </row>
    <row r="136" spans="1:6" ht="12.75">
      <c r="A136" s="11">
        <v>91921</v>
      </c>
      <c r="B136" s="1" t="s">
        <v>124</v>
      </c>
      <c r="C136" s="26"/>
      <c r="D136" s="26"/>
      <c r="E136" s="36">
        <f>C136+D136</f>
        <v>0</v>
      </c>
      <c r="F136" s="6"/>
    </row>
    <row r="137" spans="1:6" ht="12.75">
      <c r="A137" s="11">
        <v>919231</v>
      </c>
      <c r="B137" s="1" t="s">
        <v>125</v>
      </c>
      <c r="C137" s="26"/>
      <c r="D137" s="26">
        <v>173</v>
      </c>
      <c r="E137" s="36">
        <f>C137+D137</f>
        <v>173</v>
      </c>
      <c r="F137" s="13">
        <v>2365</v>
      </c>
    </row>
    <row r="138" spans="1:6" ht="12.75">
      <c r="A138" s="38"/>
      <c r="B138" s="37" t="s">
        <v>126</v>
      </c>
      <c r="C138" s="72">
        <f>SUM(C136:C137)</f>
        <v>0</v>
      </c>
      <c r="D138" s="72">
        <f>SUM(D136:D137)</f>
        <v>173</v>
      </c>
      <c r="E138" s="73">
        <f>SUM(E136:E137)</f>
        <v>173</v>
      </c>
      <c r="F138" s="73">
        <f>SUM(F136:F137)</f>
        <v>2365</v>
      </c>
    </row>
    <row r="139" spans="1:6" ht="12.75">
      <c r="A139" s="11">
        <v>916241</v>
      </c>
      <c r="B139" s="27" t="s">
        <v>127</v>
      </c>
      <c r="C139" s="26"/>
      <c r="D139" s="26"/>
      <c r="E139" s="36">
        <f>C139+D139</f>
        <v>0</v>
      </c>
      <c r="F139" s="13">
        <v>100</v>
      </c>
    </row>
    <row r="140" spans="1:6" ht="12.75">
      <c r="A140" s="38"/>
      <c r="B140" s="37" t="s">
        <v>128</v>
      </c>
      <c r="C140" s="72">
        <f>SUM(C139)</f>
        <v>0</v>
      </c>
      <c r="D140" s="72">
        <f>SUM(D139)</f>
        <v>0</v>
      </c>
      <c r="E140" s="73">
        <f>SUM(E139)</f>
        <v>0</v>
      </c>
      <c r="F140" s="73">
        <f>SUM(F139)</f>
        <v>100</v>
      </c>
    </row>
    <row r="141" spans="1:6" ht="12.75">
      <c r="A141" s="11">
        <v>47121</v>
      </c>
      <c r="B141" s="74" t="s">
        <v>129</v>
      </c>
      <c r="C141" s="49"/>
      <c r="D141" s="49"/>
      <c r="E141" s="36">
        <f>C141+D141</f>
        <v>0</v>
      </c>
      <c r="F141" s="6"/>
    </row>
    <row r="142" spans="1:6" ht="12.75">
      <c r="A142" s="11">
        <v>47123</v>
      </c>
      <c r="B142" s="75" t="s">
        <v>130</v>
      </c>
      <c r="C142" s="49"/>
      <c r="D142" s="49"/>
      <c r="E142" s="36">
        <f>C142+D142</f>
        <v>0</v>
      </c>
      <c r="F142" s="6"/>
    </row>
    <row r="143" spans="1:6" ht="13.5" thickBot="1">
      <c r="A143" s="40"/>
      <c r="B143" s="76" t="s">
        <v>131</v>
      </c>
      <c r="C143" s="77">
        <f>SUM(C141:C142)</f>
        <v>0</v>
      </c>
      <c r="D143" s="77">
        <f>SUM(D141:D142)</f>
        <v>0</v>
      </c>
      <c r="E143" s="78">
        <f>SUM(E141:E142)</f>
        <v>0</v>
      </c>
      <c r="F143" s="78">
        <f>SUM(F141:F142)</f>
        <v>0</v>
      </c>
    </row>
    <row r="144" spans="1:6" ht="13.5" thickBot="1">
      <c r="A144" s="79"/>
      <c r="B144" s="14" t="s">
        <v>132</v>
      </c>
      <c r="C144" s="80">
        <f>+C135+C138+C140+C143</f>
        <v>0</v>
      </c>
      <c r="D144" s="80">
        <f>+D135+D138+D140+D143</f>
        <v>813</v>
      </c>
      <c r="E144" s="81">
        <f>+E135+E138+E140+E143</f>
        <v>813</v>
      </c>
      <c r="F144" s="81">
        <f>+F135+F138+F140+F143</f>
        <v>25833</v>
      </c>
    </row>
    <row r="145" spans="1:6" ht="12.75">
      <c r="A145" s="11"/>
      <c r="B145" s="32"/>
      <c r="C145" s="49"/>
      <c r="D145" s="49"/>
      <c r="E145" s="50"/>
      <c r="F145" s="6"/>
    </row>
    <row r="146" spans="1:6" ht="12.75">
      <c r="A146" s="11">
        <v>94121</v>
      </c>
      <c r="B146" s="1" t="s">
        <v>133</v>
      </c>
      <c r="C146" s="26">
        <f>C118-C144</f>
        <v>20951</v>
      </c>
      <c r="D146" s="26">
        <f>D118-D144</f>
        <v>23975</v>
      </c>
      <c r="E146" s="36">
        <f>C146+D146</f>
        <v>44926</v>
      </c>
      <c r="F146" s="13">
        <v>376103</v>
      </c>
    </row>
    <row r="147" spans="1:6" ht="12.75">
      <c r="A147" s="11"/>
      <c r="B147" s="1" t="s">
        <v>134</v>
      </c>
      <c r="C147" s="26"/>
      <c r="D147" s="26"/>
      <c r="E147" s="36">
        <f>C147+D147</f>
        <v>0</v>
      </c>
      <c r="F147" s="6"/>
    </row>
    <row r="148" spans="1:6" ht="13.5" thickBot="1">
      <c r="A148" s="11">
        <v>94122</v>
      </c>
      <c r="B148" s="1" t="s">
        <v>135</v>
      </c>
      <c r="C148" s="26"/>
      <c r="D148" s="26"/>
      <c r="E148" s="36">
        <f>C148+D148</f>
        <v>0</v>
      </c>
      <c r="F148" s="6"/>
    </row>
    <row r="149" spans="1:6" ht="13.5" thickBot="1">
      <c r="A149" s="79"/>
      <c r="B149" s="14" t="s">
        <v>136</v>
      </c>
      <c r="C149" s="80">
        <f>SUM(C146:C148)</f>
        <v>20951</v>
      </c>
      <c r="D149" s="80">
        <f>SUM(D146:D148)</f>
        <v>23975</v>
      </c>
      <c r="E149" s="81">
        <f>SUM(E146:E148)</f>
        <v>44926</v>
      </c>
      <c r="F149" s="81">
        <f>SUM(F146:F148)</f>
        <v>376103</v>
      </c>
    </row>
    <row r="150" spans="1:6" ht="12.75">
      <c r="A150" s="11"/>
      <c r="B150" s="32"/>
      <c r="C150" s="49"/>
      <c r="D150" s="49"/>
      <c r="E150" s="50"/>
      <c r="F150" s="6"/>
    </row>
    <row r="151" spans="1:6" ht="12.75">
      <c r="A151" s="82">
        <v>9812</v>
      </c>
      <c r="B151" s="32" t="s">
        <v>137</v>
      </c>
      <c r="C151" s="49"/>
      <c r="D151" s="49"/>
      <c r="E151" s="50">
        <f>C151+D151</f>
        <v>0</v>
      </c>
      <c r="F151" s="6"/>
    </row>
    <row r="152" spans="1:6" ht="13.5" thickBot="1">
      <c r="A152" s="11"/>
      <c r="C152" s="26"/>
      <c r="D152" s="26"/>
      <c r="E152" s="36"/>
      <c r="F152" s="6"/>
    </row>
    <row r="153" spans="1:6" s="17" customFormat="1" ht="13.5" thickBot="1">
      <c r="A153" s="87" t="s">
        <v>138</v>
      </c>
      <c r="B153" s="88"/>
      <c r="C153" s="15">
        <f>SUM(C124+C144+C149+C151)</f>
        <v>20951</v>
      </c>
      <c r="D153" s="15">
        <f>SUM(D124+D144+D149+D151)</f>
        <v>24788</v>
      </c>
      <c r="E153" s="16">
        <f>SUM(E124+E144+E149+E151)</f>
        <v>45739</v>
      </c>
      <c r="F153" s="16">
        <f>SUM(F124+F144+F149+F151)</f>
        <v>401936</v>
      </c>
    </row>
    <row r="155" spans="2:6" ht="12.75">
      <c r="B155" s="17" t="s">
        <v>139</v>
      </c>
      <c r="C155" s="83"/>
      <c r="D155" s="83">
        <v>9077</v>
      </c>
      <c r="E155" s="83">
        <f>C155+D155</f>
        <v>9077</v>
      </c>
      <c r="F155" s="83">
        <v>145916</v>
      </c>
    </row>
    <row r="156" spans="2:6" ht="12.75">
      <c r="B156" s="17" t="s">
        <v>140</v>
      </c>
      <c r="C156" s="83"/>
      <c r="D156" s="83">
        <v>3483</v>
      </c>
      <c r="E156" s="83">
        <f>C156+D156</f>
        <v>3483</v>
      </c>
      <c r="F156" s="83">
        <v>10152</v>
      </c>
    </row>
    <row r="157" spans="2:6" ht="12.75">
      <c r="B157" s="17" t="s">
        <v>141</v>
      </c>
      <c r="C157" s="83">
        <f>C146-C155-C156</f>
        <v>20951</v>
      </c>
      <c r="D157" s="83">
        <f>D146-D155-D156</f>
        <v>11415</v>
      </c>
      <c r="E157" s="83">
        <f>E146-E155-E156</f>
        <v>32366</v>
      </c>
      <c r="F157" s="83">
        <f>F146-F155-F156</f>
        <v>220035</v>
      </c>
    </row>
    <row r="158" spans="2:6" ht="12.75">
      <c r="B158" s="17" t="s">
        <v>142</v>
      </c>
      <c r="C158" s="83">
        <f>C155+C156+C157</f>
        <v>20951</v>
      </c>
      <c r="D158" s="83">
        <f>D155+D156+D157</f>
        <v>23975</v>
      </c>
      <c r="E158" s="83">
        <f>E155+E156+E157</f>
        <v>44926</v>
      </c>
      <c r="F158" s="83">
        <f>F155+F156+F157</f>
        <v>376103</v>
      </c>
    </row>
  </sheetData>
  <mergeCells count="18">
    <mergeCell ref="C1:C2"/>
    <mergeCell ref="D1:D2"/>
    <mergeCell ref="E1:E2"/>
    <mergeCell ref="A1:B2"/>
    <mergeCell ref="A10:B10"/>
    <mergeCell ref="A20:B20"/>
    <mergeCell ref="A45:B45"/>
    <mergeCell ref="A49:B49"/>
    <mergeCell ref="F1:F2"/>
    <mergeCell ref="A153:B153"/>
    <mergeCell ref="A105:B105"/>
    <mergeCell ref="A114:B114"/>
    <mergeCell ref="A118:B118"/>
    <mergeCell ref="A120:B120"/>
    <mergeCell ref="A50:B50"/>
    <mergeCell ref="A55:B55"/>
    <mergeCell ref="A74:B74"/>
    <mergeCell ref="A91:B91"/>
  </mergeCells>
  <printOptions/>
  <pageMargins left="0.75" right="0.75" top="1" bottom="1" header="0.5" footer="0.5"/>
  <pageSetup horizontalDpi="600" verticalDpi="600" orientation="portrait" paperSize="9" scale="63" r:id="rId1"/>
  <headerFooter alignWithMargins="0">
    <oddHeader>&amp;LSióagárdi Óvoda és Családi Napközi&amp;C2013.évi
 költségvetési terve</oddHeader>
    <oddFooter>&amp;LSzekszárd, &amp;D</oddFoot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tamasne</dc:creator>
  <cp:keywords/>
  <dc:description/>
  <cp:lastModifiedBy>Felhasználó</cp:lastModifiedBy>
  <cp:lastPrinted>2013-02-11T06:24:13Z</cp:lastPrinted>
  <dcterms:created xsi:type="dcterms:W3CDTF">2012-02-16T09:27:22Z</dcterms:created>
  <dcterms:modified xsi:type="dcterms:W3CDTF">2013-02-11T07:16:22Z</dcterms:modified>
  <cp:category/>
  <cp:version/>
  <cp:contentType/>
  <cp:contentStatus/>
</cp:coreProperties>
</file>