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firstSheet="11" activeTab="15"/>
  </bookViews>
  <sheets>
    <sheet name="1. sz. mell." sheetId="1" r:id="rId1"/>
    <sheet name="2. sz. mell." sheetId="2" r:id="rId2"/>
    <sheet name="3.sz.mell" sheetId="3" r:id="rId3"/>
    <sheet name="4.1. sz. mell" sheetId="4" r:id="rId4"/>
    <sheet name="5.a.sz.mell" sheetId="5" r:id="rId5"/>
    <sheet name="5.b.sz.mell " sheetId="6" r:id="rId6"/>
    <sheet name="6.sz.mell" sheetId="7" r:id="rId7"/>
    <sheet name="7.sz.mell" sheetId="8" r:id="rId8"/>
    <sheet name="8.sz.mell." sheetId="9" r:id="rId9"/>
    <sheet name="9.sz.mell" sheetId="10" r:id="rId10"/>
    <sheet name="10. sz. mell " sheetId="11" r:id="rId11"/>
    <sheet name="11.sz.mell" sheetId="12" r:id="rId12"/>
    <sheet name="12. sz. mell" sheetId="13" r:id="rId13"/>
    <sheet name=" 13. sz. mell" sheetId="14" r:id="rId14"/>
    <sheet name="14. sz.mell" sheetId="15" r:id="rId15"/>
    <sheet name="15. sz.mell" sheetId="16" r:id="rId16"/>
  </sheets>
  <definedNames>
    <definedName name="_xlnm.Print_Titles" localSheetId="3">'4.1. sz. mell'!$1:$7</definedName>
  </definedNames>
  <calcPr fullCalcOnLoad="1"/>
</workbook>
</file>

<file path=xl/sharedStrings.xml><?xml version="1.0" encoding="utf-8"?>
<sst xmlns="http://schemas.openxmlformats.org/spreadsheetml/2006/main" count="730" uniqueCount="432">
  <si>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</si>
  <si>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</si>
  <si>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</si>
  <si>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</si>
  <si>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</si>
  <si>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</si>
  <si>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</si>
  <si>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</si>
  <si>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</si>
  <si>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</si>
  <si>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</si>
  <si>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</si>
  <si>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</si>
  <si>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</si>
  <si>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</si>
  <si>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</si>
  <si>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</si>
  <si>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</si>
  <si>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</si>
  <si>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</si>
  <si>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</si>
  <si>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</si>
  <si>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</si>
  <si>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</si>
  <si>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</si>
  <si>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</si>
  <si>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</si>
  <si>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</si>
  <si>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</si>
  <si>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</si>
  <si>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</si>
  <si>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</si>
  <si>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</si>
  <si>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</si>
  <si>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</si>
  <si>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</si>
  <si>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</si>
  <si>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</si>
  <si>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</si>
  <si>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</si>
  <si>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</si>
  <si>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</si>
  <si>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</si>
  <si>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</si>
  <si>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</si>
  <si>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</si>
  <si>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</si>
  <si>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</si>
  <si>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</si>
  <si>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</si>
  <si>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</si>
  <si>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</si>
  <si>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</si>
  <si>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</si>
  <si>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</si>
  <si>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</si>
  <si>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</si>
  <si>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</si>
  <si>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</si>
  <si>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</si>
  <si>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</si>
  <si>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</si>
  <si>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</si>
  <si>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</si>
  <si>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</si>
  <si>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</si>
  <si>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</si>
  <si>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</si>
  <si>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</si>
  <si>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</si>
  <si>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</si>
  <si>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</si>
  <si>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</si>
  <si>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</si>
  <si>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</si>
  <si>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</si>
  <si>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</si>
  <si>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</si>
  <si>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</si>
  <si>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</si>
  <si>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</si>
  <si>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</si>
  <si>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</si>
  <si>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</si>
  <si>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</si>
  <si>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</si>
  <si>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</si>
  <si>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</si>
  <si>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</si>
  <si>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</si>
  <si>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</si>
  <si>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</si>
  <si>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</si>
  <si>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</si>
  <si>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</si>
  <si>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</si>
  <si>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</si>
  <si>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</si>
  <si>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</si>
  <si>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</si>
  <si>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</si>
  <si>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</si>
  <si>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</si>
  <si>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</si>
  <si>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</si>
  <si>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</si>
  <si>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</si>
  <si>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</si>
  <si>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</si>
  <si>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</si>
  <si>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</si>
  <si>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</si>
  <si>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</si>
  <si>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</si>
  <si>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</si>
  <si>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</si>
  <si>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</si>
  <si>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</si>
  <si>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</si>
  <si>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</si>
  <si>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</si>
  <si>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</si>
  <si>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</si>
  <si>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</si>
  <si>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</si>
  <si>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</si>
  <si>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</si>
  <si>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</si>
  <si>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</si>
  <si>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Egyéb folyó kiadások</t>
  </si>
  <si>
    <t>I/2. Önkormányzat sajátos működési bevételei</t>
  </si>
  <si>
    <t>III. Támogatások, kiegészítések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</si>
  <si>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</si>
  <si>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</si>
  <si>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</si>
  <si>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</si>
  <si>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</si>
  <si>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</si>
  <si>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</si>
  <si>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Eredeti</t>
  </si>
  <si>
    <t>Módosított</t>
  </si>
  <si>
    <t>Önkormányzatok sajátos működési bevételei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</si>
  <si>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</si>
  <si>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</si>
  <si>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</si>
  <si>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</si>
  <si>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</si>
  <si>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</si>
  <si>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</si>
  <si>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</si>
  <si>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</si>
  <si>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</si>
  <si>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</si>
  <si>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Előző évi pénzmaradvány</t>
  </si>
  <si>
    <t>Intézményi beruházás</t>
  </si>
  <si>
    <t>Cél-, címzett támogatás</t>
  </si>
  <si>
    <t>Területi kiegyenlítést szolg. Fejl. Célú támogatás</t>
  </si>
  <si>
    <t>EU támogatásból megvalósulóprojekt</t>
  </si>
  <si>
    <t>Költségvetési szervek támogatása</t>
  </si>
  <si>
    <t>Felhalmozási célú hitelek kamata</t>
  </si>
  <si>
    <t>Sióagárd Község Önkormányzata</t>
  </si>
  <si>
    <t>Támogatásértékű bevétel TB alapoktól</t>
  </si>
  <si>
    <t>Támogatásértékű bev. elkülönített állami pénzalapból</t>
  </si>
  <si>
    <t>Működési célú pénzeszközátadás, támog. ért. Kiadás</t>
  </si>
  <si>
    <t>Támogatásértékű bevételek, átvett pénzeszk.</t>
  </si>
  <si>
    <t>Támogatásértékű bevételek</t>
  </si>
  <si>
    <t>Működ. célú támog. ért. Kiadás</t>
  </si>
  <si>
    <t>Támogatásértékű kiadások</t>
  </si>
  <si>
    <t>Felhalmozási célú hiteltörlesztés</t>
  </si>
  <si>
    <t>Felhalmozási célú hitel felvétel</t>
  </si>
  <si>
    <t>Községgazdálkodás</t>
  </si>
  <si>
    <t>Sióagárd-Fácánkert Községek Körjegyzősége</t>
  </si>
  <si>
    <t>Teljesítés %-a</t>
  </si>
  <si>
    <t>Támogatásért. bev. helyi önkormányzatoktól</t>
  </si>
  <si>
    <t>37.</t>
  </si>
  <si>
    <t>Függő, átfutó bevételek</t>
  </si>
  <si>
    <t>Céljell. dec. támogatás, vis major</t>
  </si>
  <si>
    <t>Jövedelempótló támogatások kiegészítése</t>
  </si>
  <si>
    <t>Átvett pénzeszközök</t>
  </si>
  <si>
    <t>Fejlesztési célú tartalék</t>
  </si>
  <si>
    <t>V. Egyéb kiadások (függő, átfutó)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</si>
  <si>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</si>
  <si>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</si>
  <si>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</si>
  <si>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</si>
  <si>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</si>
  <si>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</si>
  <si>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</si>
  <si>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</si>
  <si>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Munkahelyi vendéglátás</t>
  </si>
  <si>
    <t>Német Kisebbségi Önkormányzat</t>
  </si>
  <si>
    <t>Önkormányzat működési bevételei</t>
  </si>
  <si>
    <t xml:space="preserve">Egyéb központi támogatás </t>
  </si>
  <si>
    <t xml:space="preserve">   Előző évi visszatérítés</t>
  </si>
  <si>
    <t>Támogatásértékű bev. TB alapból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</si>
  <si>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</si>
  <si>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</si>
  <si>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</si>
  <si>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</si>
  <si>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</si>
  <si>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</si>
  <si>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 xml:space="preserve">Függő-, átfutó kiadások </t>
  </si>
  <si>
    <t>Egyéb (függő-, átfutó kiadások)</t>
  </si>
  <si>
    <t>Felhalmozási célú támog.értékű bevétel, pénze. átvétel</t>
  </si>
  <si>
    <t>Felhalmozási célú pénzeszköz átadás, támog. ért. kiadás</t>
  </si>
  <si>
    <t>Közművelődési, sportfeladatok</t>
  </si>
  <si>
    <t>OGY képviselő-választáshoz kapcsolódó tevék.</t>
  </si>
  <si>
    <t>Önkorm. képviselőválasztásokhoz kapcs. tev.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</si>
  <si>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</si>
  <si>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</si>
  <si>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</si>
  <si>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</si>
  <si>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</si>
  <si>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</si>
  <si>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</si>
  <si>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</si>
  <si>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VIII.</t>
  </si>
  <si>
    <t>Támog. kölcsönök kiadásai</t>
  </si>
  <si>
    <t>38.</t>
  </si>
  <si>
    <t>Felhalmozási célú támog. értékű bev,pénzeszk. átvétel</t>
  </si>
  <si>
    <t>IV. Támogatásértékű bevételek, átvett pénzeszk.</t>
  </si>
  <si>
    <t>Támogatásért. Bev. EU költségvetésből</t>
  </si>
  <si>
    <t>39.</t>
  </si>
  <si>
    <t>Támogatási kölcsön kiadásai</t>
  </si>
  <si>
    <r>
      <t xml:space="preserve">                                                                      </t>
    </r>
    <r>
      <rPr>
        <b/>
        <i/>
        <sz val="12"/>
        <rFont val="Times New Roman CE"/>
        <family val="0"/>
      </rPr>
      <t xml:space="preserve">BEVÉTELEK                     </t>
    </r>
    <r>
      <rPr>
        <b/>
        <i/>
        <sz val="10"/>
        <rFont val="Times New Roman CE"/>
        <family val="1"/>
      </rPr>
      <t xml:space="preserve">              Ezer forintban !</t>
    </r>
  </si>
  <si>
    <t>Támogatásértékű bevétel közp. kv. szervtől</t>
  </si>
  <si>
    <t>Támogatási kölcsönök kiadásai</t>
  </si>
  <si>
    <t>Temetési segély</t>
  </si>
  <si>
    <t>Támogatási kölcsönök visszatérülése</t>
  </si>
  <si>
    <t>Támog. kölcsön kiadásai</t>
  </si>
  <si>
    <t>Egyéb (függő, átfutó bev.)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</si>
  <si>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</si>
  <si>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</si>
  <si>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</si>
  <si>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</si>
  <si>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</si>
  <si>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</si>
  <si>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</si>
  <si>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</si>
  <si>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</si>
  <si>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</si>
  <si>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</si>
  <si>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</si>
  <si>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</si>
  <si>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Pénzkészlet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</si>
  <si>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</si>
  <si>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</si>
  <si>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</si>
  <si>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</si>
  <si>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</si>
  <si>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</si>
  <si>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</si>
  <si>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</si>
  <si>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</si>
  <si>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Támog. é. Kiadás, pénze. Átadás</t>
  </si>
  <si>
    <t>Társad. És szoc. Juttatások</t>
  </si>
  <si>
    <t>Hitelek kamatai, hiteltörlesztés</t>
  </si>
  <si>
    <t>Kiadások összesen:</t>
  </si>
  <si>
    <t>Likviditási hiány/többlet</t>
  </si>
  <si>
    <t xml:space="preserve">   Halmozott likviditás</t>
  </si>
  <si>
    <t>Beruházás  megnevezése</t>
  </si>
  <si>
    <t>Teljes költség</t>
  </si>
  <si>
    <t>Kivitelezés kezdési és befejezési éve</t>
  </si>
  <si>
    <t>Felújítás  megnevezése</t>
  </si>
  <si>
    <t>I. KIADÁSI JOGCÍMEK</t>
  </si>
  <si>
    <t>Út, autópálya építése</t>
  </si>
  <si>
    <t>Óvodai intézményi étkeztetés</t>
  </si>
  <si>
    <t>Iskolai intézményi étkeztetés</t>
  </si>
  <si>
    <t>Munkahelyi étkeztetés</t>
  </si>
  <si>
    <t>Építményüzemeltetés</t>
  </si>
  <si>
    <t>Egyéb takarítás</t>
  </si>
  <si>
    <t>Zöldterület-kezelés</t>
  </si>
  <si>
    <t xml:space="preserve"> Önkormányzati jogalkotás</t>
  </si>
  <si>
    <t>Nemzeti ünnepek programjai</t>
  </si>
  <si>
    <t>Közvilágítás</t>
  </si>
  <si>
    <t>Önkormányzatok elszámolásai</t>
  </si>
  <si>
    <t>Háziorvosi alapellátás</t>
  </si>
  <si>
    <t xml:space="preserve"> Háziorvosi ügyeleti ellátás</t>
  </si>
  <si>
    <t>Család- és nővédelmi egészségügyi gondozás</t>
  </si>
  <si>
    <t>Lakásfenntartási támogatás</t>
  </si>
  <si>
    <t>Ápolási díj alanyi jogon</t>
  </si>
  <si>
    <t>Átmeneti segély</t>
  </si>
  <si>
    <t>Közgyógyellátás</t>
  </si>
  <si>
    <t>Köztemetés</t>
  </si>
  <si>
    <t>Szociális étkezés</t>
  </si>
  <si>
    <t>Ifjúsági kezdeményezések, programok</t>
  </si>
  <si>
    <t>Idősügyi kezdeményezések, programok</t>
  </si>
  <si>
    <t>Civil szervezetek program-támogatása</t>
  </si>
  <si>
    <t>Kulturális műsorok, rendezvények</t>
  </si>
  <si>
    <t>Könyvtári szolgáltatások</t>
  </si>
  <si>
    <t>Múzeumi kiállítási tevékenység</t>
  </si>
  <si>
    <t xml:space="preserve"> M.n.s. egyéb közösségi, társadalmi tevékenységek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</si>
  <si>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</si>
  <si>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</si>
  <si>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</si>
  <si>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</si>
  <si>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</si>
  <si>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Fénymásolás, irodai szolgáltatás</t>
  </si>
  <si>
    <t xml:space="preserve"> Óvodai nevelés, ellátás</t>
  </si>
  <si>
    <t xml:space="preserve"> Általános isk. tanulók nappali rendsz. nevelése</t>
  </si>
  <si>
    <t>Saját tulajdonú ingatlan adásvétele</t>
  </si>
  <si>
    <t>Családsegítés</t>
  </si>
  <si>
    <t>KIADÁSI JOGCÍMEK</t>
  </si>
  <si>
    <t>Kistérségi tagdíj</t>
  </si>
  <si>
    <t>Szekszárd  MJV -Orvosi ügyeleti díj</t>
  </si>
  <si>
    <t>Bursa Hungarica ösztöndíj támogatása</t>
  </si>
  <si>
    <t>Átadott pénzeszközök</t>
  </si>
  <si>
    <t>Civil támogatási keret</t>
  </si>
  <si>
    <t>MEGNEVEZÉS</t>
  </si>
  <si>
    <t>ÖNHIKI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</si>
  <si>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</si>
  <si>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</si>
  <si>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</si>
  <si>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</si>
  <si>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</si>
  <si>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</si>
  <si>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E Ft</t>
  </si>
  <si>
    <t>Lakott külterülettel kapcsolatos feladatok</t>
  </si>
  <si>
    <t>Pénzbeli szociális juttatások</t>
  </si>
  <si>
    <t>Otthonközeli ellátás-szociális étkezés</t>
  </si>
  <si>
    <t>6=(2-4-5)</t>
  </si>
  <si>
    <t>Bevételi előirányzat</t>
  </si>
  <si>
    <t>Kiadási előirányzat</t>
  </si>
  <si>
    <t>Sor-
szám</t>
  </si>
  <si>
    <t>Hitel jellege</t>
  </si>
  <si>
    <t>Felvétel
éve</t>
  </si>
  <si>
    <t xml:space="preserve">Lejárat 
éve </t>
  </si>
  <si>
    <t>Hitel állomány január 1-jén</t>
  </si>
  <si>
    <t>2013.</t>
  </si>
  <si>
    <t xml:space="preserve">Működési célú </t>
  </si>
  <si>
    <t>Működési célú hitel</t>
  </si>
  <si>
    <t>............................</t>
  </si>
  <si>
    <t>Felhalmozási célú</t>
  </si>
  <si>
    <t>CIB Bank Zrt Infrastruktúrális hitel (MFB)</t>
  </si>
  <si>
    <t>Felhalmozási célú hitel</t>
  </si>
  <si>
    <t>Összesen (1+6)</t>
  </si>
  <si>
    <t>Kedvezmény nélkül elérhető bevétel</t>
  </si>
  <si>
    <t>Kedvezmények összege</t>
  </si>
  <si>
    <t>Gépjárműadó</t>
  </si>
  <si>
    <t>Talajterhelési díj</t>
  </si>
  <si>
    <t>HPV oltás</t>
  </si>
  <si>
    <t>Bérleti díj kedvezmény</t>
  </si>
  <si>
    <t>Kötelezettség jogcíme</t>
  </si>
  <si>
    <t>Köt. váll.
 éve</t>
  </si>
  <si>
    <t>Kiadás vonzata évenként</t>
  </si>
  <si>
    <t>Összesen</t>
  </si>
  <si>
    <t>2014.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</si>
  <si>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</si>
  <si>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</si>
  <si>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</si>
  <si>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</si>
  <si>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</si>
  <si>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</si>
  <si>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</si>
  <si>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</si>
  <si>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</si>
  <si>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</si>
  <si>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Felújítás feladatonként</t>
  </si>
  <si>
    <t>Összesen (1+4+7+9)</t>
  </si>
  <si>
    <t>Egyéb vendéglátás</t>
  </si>
  <si>
    <t>Finanszírozási műveletek</t>
  </si>
  <si>
    <t>Aktív korúak ellátása</t>
  </si>
  <si>
    <t>2013 évi</t>
  </si>
  <si>
    <t>Helyi önkormányzatok működésének általános támogatása</t>
  </si>
  <si>
    <t>Gyermekétkeztetési feladatok támogatása</t>
  </si>
  <si>
    <t>Szociális és gyermekjóléti feladatok támogatása</t>
  </si>
  <si>
    <t>Közművelődési feladatok támogatása</t>
  </si>
  <si>
    <t>Szerkezetálakítási tartalék támogatás</t>
  </si>
  <si>
    <t xml:space="preserve">Egyéb központitámogatás </t>
  </si>
  <si>
    <t>40.</t>
  </si>
  <si>
    <t>2013. évi</t>
  </si>
  <si>
    <t>A 2013.évi önkormányzati támogatások  alakulása jogcímenként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</si>
  <si>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</si>
  <si>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</si>
  <si>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</si>
  <si>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</si>
  <si>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</si>
  <si>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</si>
  <si>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</si>
  <si>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>Óvodai, iskolai, kollégiumi étkeztetés támogatása</t>
  </si>
  <si>
    <t>Telep. önk. támogatása a nyilvános könyvtári és közműv. feladatokhoz</t>
  </si>
  <si>
    <t>Szerkezetálalítási tartalék támogatás</t>
  </si>
  <si>
    <t>3/1. számú melléklet</t>
  </si>
  <si>
    <t xml:space="preserve">   Közművelődési feladatok támogatása</t>
  </si>
  <si>
    <t>Szerkezetálalakítási tartalék támogatás</t>
  </si>
  <si>
    <t>2013. évi 
 ei.</t>
  </si>
  <si>
    <t>2013. évi 
módos.EI</t>
  </si>
  <si>
    <t>2013. évi 
módos.EI.</t>
  </si>
  <si>
    <t>2013. évi 
módos.EI-</t>
  </si>
  <si>
    <t>Piac pályázati önerő</t>
  </si>
  <si>
    <t>Felhasználás
2012. XII.31-ig</t>
  </si>
  <si>
    <t>2013. évi előirányzat</t>
  </si>
  <si>
    <t xml:space="preserve">
2013. év utáni szükséglet
</t>
  </si>
  <si>
    <t>2013. év utáni szükséglet
(6=2 - 4 - 5)</t>
  </si>
  <si>
    <t>Községháza felújítás 2. ütem önerő</t>
  </si>
  <si>
    <t>Községháza fűtéskorszerűsítés önerő</t>
  </si>
  <si>
    <t>Óvoda felújítás pályázat önerő</t>
  </si>
  <si>
    <t>Intézmények energia-racionalizációs pályázati önerő</t>
  </si>
  <si>
    <t>Szennyvíz gyűjtése, tisztítása, kezelése</t>
  </si>
  <si>
    <t>Közutak üzemeltetése</t>
  </si>
  <si>
    <t>Adó, illetékek kiszabása, beszedése, adóellenőrzés</t>
  </si>
  <si>
    <t>Közös hivatal működése</t>
  </si>
  <si>
    <t>Ár- és belvízvédelemmel összefüggő feladatok</t>
  </si>
  <si>
    <t>FHT-ra jogosultak hosszú távú közfoglalkoztatása</t>
  </si>
  <si>
    <t>Helyi közösségi tér biztosítása, működtetése</t>
  </si>
  <si>
    <t>Működési célú tartalék (közfoglalkoztatás biztosítása)</t>
  </si>
  <si>
    <t>Egyéb kötelező feladatok támogatása</t>
  </si>
  <si>
    <t>Hozzájárulás a pénzbeli szociális ellátásokhoz</t>
  </si>
  <si>
    <t>Kötelező feladatok forrásai és kiadásai:</t>
  </si>
  <si>
    <t xml:space="preserve"> Nemzetközi humanitárius segítségnyújtás</t>
  </si>
  <si>
    <t>Nem fertőző megbetegedések megelőzése (HPV voltás)</t>
  </si>
  <si>
    <t>Gyermekek napközbeni ellátásához kapcs. szolg.</t>
  </si>
  <si>
    <t>Közművelődési tevékenységek (Építő közösségek)</t>
  </si>
  <si>
    <t>Folyóirat, időszaki kiadvány kiadása</t>
  </si>
  <si>
    <t xml:space="preserve"> Szociális ösztöndíjak (Bursa Hungarica)</t>
  </si>
  <si>
    <t>Önként vállalat feladatok forrásai és kiadásai:</t>
  </si>
  <si>
    <t>2013. elötti kifizetés</t>
  </si>
  <si>
    <t>2015.</t>
  </si>
  <si>
    <t>2015. 
után</t>
  </si>
  <si>
    <t>TÁMOP pályázat ( "Építő közösségek" Sióagárdon")</t>
  </si>
  <si>
    <t>2015. után</t>
  </si>
  <si>
    <t>Szekszárd MJV Közoktatási intézménytársulás (2011)</t>
  </si>
  <si>
    <t>Szd MJV Óvoda Intézménytársulás (2013)</t>
  </si>
  <si>
    <t>Köl,esd Község Önkormányzata (Közös Hivatal működtetése)</t>
  </si>
  <si>
    <t>Fácánkert Község Önkormányzata -Körjegyzőség 2012.</t>
  </si>
  <si>
    <t>Tolna Város Önkormányzata - családsegítés, házi segíts.</t>
  </si>
  <si>
    <t>Szekszárd MJV (ingyenes Tk.)</t>
  </si>
  <si>
    <t>Fadd Nagyközség Önkormányzata (ebrendészeti telep üzemeltetése)</t>
  </si>
  <si>
    <t>Sárköz-Dunavölgyei-Siómente Egyesület (települési hozzájárulás)</t>
  </si>
  <si>
    <t xml:space="preserve">   Civil szervezeteknek nyújtott kölcsön</t>
  </si>
  <si>
    <t>Sióagárd jövője Alapítvány helyi televízió támogatása</t>
  </si>
  <si>
    <t>Tolna Megyei Népművészeti Egyesület (pályázati önerő)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</si>
</sst>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.0000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</numFmts>
  <fonts count="6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 CE"/>
      <family val="1"/>
    </font>
    <font>
      <b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solid">
        <fgColor indexed="9"/>
        <bgColor indexed="64"/>
      </patternFill>
    </fill>
    <fill>
      <patternFill patternType="lightHorizontal">
        <bgColor indexed="13"/>
      </patternFill>
    </fill>
    <fill>
      <patternFill patternType="darkHorizontal"/>
    </fill>
    <fill>
      <patternFill patternType="light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2" fillId="0" borderId="0" xfId="57" applyFont="1">
      <alignment/>
      <protection/>
    </xf>
    <xf numFmtId="0" fontId="0" fillId="0" borderId="0" xfId="57" applyFont="1" applyFill="1">
      <alignment/>
      <protection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33" borderId="23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31" xfId="0" applyNumberFormat="1" applyFont="1" applyBorder="1" applyAlignment="1">
      <alignment horizontal="centerContinuous" vertical="center" wrapText="1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>
      <alignment horizontal="left" vertical="center" wrapText="1" indent="1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32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3" xfId="0" applyNumberFormat="1" applyFont="1" applyBorder="1" applyAlignment="1" applyProtection="1">
      <alignment vertical="center" wrapText="1"/>
      <protection locked="0"/>
    </xf>
    <xf numFmtId="164" fontId="12" fillId="0" borderId="27" xfId="0" applyNumberFormat="1" applyFont="1" applyBorder="1" applyAlignment="1" applyProtection="1">
      <alignment vertical="center" wrapText="1"/>
      <protection locked="0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35" xfId="0" applyNumberFormat="1" applyFont="1" applyFill="1" applyBorder="1" applyAlignment="1">
      <alignment horizontal="left" vertical="center" wrapText="1" indent="1"/>
    </xf>
    <xf numFmtId="164" fontId="12" fillId="33" borderId="36" xfId="0" applyNumberFormat="1" applyFont="1" applyFill="1" applyBorder="1" applyAlignment="1" applyProtection="1">
      <alignment horizontal="center" vertical="center" wrapText="1"/>
      <protection/>
    </xf>
    <xf numFmtId="164" fontId="12" fillId="33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Border="1" applyAlignment="1">
      <alignment horizontal="left" vertical="center" wrapText="1" indent="1"/>
    </xf>
    <xf numFmtId="164" fontId="12" fillId="0" borderId="38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20" xfId="57" applyFont="1" applyFill="1" applyBorder="1" applyAlignment="1" applyProtection="1">
      <alignment horizontal="left" vertical="center" wrapText="1" indent="1"/>
      <protection/>
    </xf>
    <xf numFmtId="0" fontId="12" fillId="0" borderId="18" xfId="57" applyFont="1" applyFill="1" applyBorder="1" applyAlignment="1" applyProtection="1">
      <alignment horizontal="left" vertical="center" wrapText="1" indent="1"/>
      <protection/>
    </xf>
    <xf numFmtId="0" fontId="12" fillId="0" borderId="36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33" borderId="39" xfId="57" applyFont="1" applyFill="1" applyBorder="1" applyAlignment="1" applyProtection="1">
      <alignment horizontal="center" vertical="center" wrapText="1"/>
      <protection/>
    </xf>
    <xf numFmtId="0" fontId="7" fillId="33" borderId="40" xfId="57" applyFont="1" applyFill="1" applyBorder="1" applyAlignment="1" applyProtection="1">
      <alignment vertical="center" wrapText="1"/>
      <protection/>
    </xf>
    <xf numFmtId="0" fontId="7" fillId="33" borderId="11" xfId="57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vertical="center" wrapText="1"/>
      <protection/>
    </xf>
    <xf numFmtId="0" fontId="12" fillId="33" borderId="11" xfId="57" applyFont="1" applyFill="1" applyBorder="1" applyAlignment="1" applyProtection="1">
      <alignment horizontal="center" vertical="center" wrapText="1"/>
      <protection/>
    </xf>
    <xf numFmtId="0" fontId="12" fillId="0" borderId="19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2" fillId="0" borderId="35" xfId="57" applyFont="1" applyFill="1" applyBorder="1" applyAlignment="1" applyProtection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center" vertical="center" wrapText="1"/>
      <protection/>
    </xf>
    <xf numFmtId="0" fontId="12" fillId="0" borderId="22" xfId="57" applyFont="1" applyFill="1" applyBorder="1" applyAlignment="1" applyProtection="1">
      <alignment horizontal="left" vertical="center" wrapText="1" indent="1"/>
      <protection/>
    </xf>
    <xf numFmtId="0" fontId="12" fillId="0" borderId="26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left" indent="1"/>
      <protection/>
    </xf>
    <xf numFmtId="0" fontId="12" fillId="0" borderId="27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41" xfId="57" applyNumberFormat="1" applyFont="1" applyFill="1" applyBorder="1" applyAlignment="1" applyProtection="1">
      <alignment horizontal="centerContinuous" vertical="center"/>
      <protection/>
    </xf>
    <xf numFmtId="0" fontId="12" fillId="0" borderId="12" xfId="57" applyFont="1" applyFill="1" applyBorder="1" applyAlignment="1" applyProtection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 indent="1"/>
      <protection/>
    </xf>
    <xf numFmtId="0" fontId="12" fillId="0" borderId="16" xfId="57" applyFont="1" applyFill="1" applyBorder="1" applyAlignment="1" applyProtection="1">
      <alignment horizontal="left" vertical="center" wrapText="1" indent="1"/>
      <protection/>
    </xf>
    <xf numFmtId="164" fontId="7" fillId="33" borderId="40" xfId="57" applyNumberFormat="1" applyFont="1" applyFill="1" applyBorder="1" applyAlignment="1" applyProtection="1">
      <alignment vertical="center" wrapText="1"/>
      <protection/>
    </xf>
    <xf numFmtId="164" fontId="12" fillId="0" borderId="13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vertical="center" wrapText="1"/>
      <protection locked="0"/>
    </xf>
    <xf numFmtId="164" fontId="12" fillId="0" borderId="27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/>
    </xf>
    <xf numFmtId="164" fontId="12" fillId="0" borderId="22" xfId="57" applyNumberFormat="1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 inden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44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Border="1" applyAlignment="1" applyProtection="1">
      <alignment horizontal="left" vertical="center" wrapText="1"/>
      <protection locked="0"/>
    </xf>
    <xf numFmtId="164" fontId="12" fillId="0" borderId="45" xfId="0" applyNumberFormat="1" applyFont="1" applyBorder="1" applyAlignment="1" applyProtection="1">
      <alignment vertical="center" wrapText="1"/>
      <protection locked="0"/>
    </xf>
    <xf numFmtId="164" fontId="12" fillId="0" borderId="12" xfId="0" applyNumberFormat="1" applyFont="1" applyBorder="1" applyAlignment="1" applyProtection="1">
      <alignment horizontal="left" vertical="center" wrapText="1" indent="1"/>
      <protection/>
    </xf>
    <xf numFmtId="164" fontId="12" fillId="0" borderId="20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57" applyNumberFormat="1" applyFont="1" applyBorder="1" applyAlignment="1" applyProtection="1">
      <alignment horizontal="center" vertical="center" wrapText="1"/>
      <protection locked="0"/>
    </xf>
    <xf numFmtId="164" fontId="4" fillId="0" borderId="25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4" fillId="33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41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12" fillId="0" borderId="46" xfId="0" applyNumberFormat="1" applyFont="1" applyBorder="1" applyAlignment="1" applyProtection="1">
      <alignment horizontal="left" vertical="center" wrapText="1" indent="1"/>
      <protection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64" fontId="14" fillId="33" borderId="47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164" fontId="14" fillId="33" borderId="4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48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164" fontId="7" fillId="33" borderId="47" xfId="0" applyNumberFormat="1" applyFont="1" applyFill="1" applyBorder="1" applyAlignment="1">
      <alignment vertical="center" wrapText="1"/>
    </xf>
    <xf numFmtId="164" fontId="14" fillId="0" borderId="47" xfId="0" applyNumberFormat="1" applyFont="1" applyFill="1" applyBorder="1" applyAlignment="1" applyProtection="1">
      <alignment vertical="center" wrapText="1"/>
      <protection locked="0"/>
    </xf>
    <xf numFmtId="164" fontId="7" fillId="33" borderId="49" xfId="0" applyNumberFormat="1" applyFont="1" applyFill="1" applyBorder="1" applyAlignment="1">
      <alignment vertical="center" wrapText="1"/>
    </xf>
    <xf numFmtId="164" fontId="4" fillId="0" borderId="49" xfId="57" applyNumberFormat="1" applyFont="1" applyBorder="1" applyAlignment="1" applyProtection="1">
      <alignment horizontal="center" vertical="center" wrapText="1"/>
      <protection locked="0"/>
    </xf>
    <xf numFmtId="0" fontId="4" fillId="0" borderId="50" xfId="57" applyFont="1" applyBorder="1" applyAlignment="1">
      <alignment horizontal="center" wrapText="1"/>
      <protection/>
    </xf>
    <xf numFmtId="164" fontId="7" fillId="0" borderId="47" xfId="57" applyNumberFormat="1" applyFont="1" applyBorder="1" applyAlignment="1" applyProtection="1">
      <alignment horizontal="center" vertical="center" wrapText="1"/>
      <protection locked="0"/>
    </xf>
    <xf numFmtId="164" fontId="7" fillId="33" borderId="51" xfId="57" applyNumberFormat="1" applyFont="1" applyFill="1" applyBorder="1" applyAlignment="1" applyProtection="1">
      <alignment vertical="center" wrapText="1"/>
      <protection/>
    </xf>
    <xf numFmtId="164" fontId="7" fillId="0" borderId="47" xfId="57" applyNumberFormat="1" applyFont="1" applyFill="1" applyBorder="1" applyAlignment="1" applyProtection="1">
      <alignment vertical="center" wrapText="1"/>
      <protection locked="0"/>
    </xf>
    <xf numFmtId="164" fontId="7" fillId="33" borderId="47" xfId="57" applyNumberFormat="1" applyFont="1" applyFill="1" applyBorder="1" applyAlignment="1" applyProtection="1">
      <alignment vertical="center" wrapText="1"/>
      <protection/>
    </xf>
    <xf numFmtId="164" fontId="12" fillId="0" borderId="48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57" applyNumberFormat="1" applyFont="1" applyFill="1" applyBorder="1" applyAlignment="1" applyProtection="1">
      <alignment vertical="center" wrapText="1"/>
      <protection locked="0"/>
    </xf>
    <xf numFmtId="164" fontId="12" fillId="0" borderId="48" xfId="57" applyNumberFormat="1" applyFont="1" applyFill="1" applyBorder="1" applyAlignment="1" applyProtection="1">
      <alignment vertical="center" wrapText="1"/>
      <protection locked="0"/>
    </xf>
    <xf numFmtId="164" fontId="12" fillId="0" borderId="45" xfId="57" applyNumberFormat="1" applyFont="1" applyFill="1" applyBorder="1" applyAlignment="1" applyProtection="1">
      <alignment vertical="center" wrapText="1"/>
      <protection locked="0"/>
    </xf>
    <xf numFmtId="164" fontId="12" fillId="0" borderId="33" xfId="57" applyNumberFormat="1" applyFont="1" applyFill="1" applyBorder="1" applyAlignment="1" applyProtection="1">
      <alignment vertical="center" wrapText="1"/>
      <protection locked="0"/>
    </xf>
    <xf numFmtId="164" fontId="14" fillId="33" borderId="47" xfId="57" applyNumberFormat="1" applyFont="1" applyFill="1" applyBorder="1" applyAlignment="1" applyProtection="1">
      <alignment vertical="center" wrapText="1"/>
      <protection/>
    </xf>
    <xf numFmtId="164" fontId="7" fillId="33" borderId="47" xfId="57" applyNumberFormat="1" applyFont="1" applyFill="1" applyBorder="1" applyAlignment="1" applyProtection="1">
      <alignment vertical="center" wrapText="1"/>
      <protection locked="0"/>
    </xf>
    <xf numFmtId="0" fontId="7" fillId="0" borderId="53" xfId="57" applyFont="1" applyBorder="1" applyAlignment="1">
      <alignment horizontal="center"/>
      <protection/>
    </xf>
    <xf numFmtId="0" fontId="12" fillId="0" borderId="38" xfId="57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9" fontId="12" fillId="0" borderId="54" xfId="65" applyFont="1" applyFill="1" applyBorder="1" applyAlignment="1">
      <alignment vertical="center" wrapText="1"/>
    </xf>
    <xf numFmtId="9" fontId="12" fillId="0" borderId="32" xfId="65" applyFont="1" applyFill="1" applyBorder="1" applyAlignment="1">
      <alignment vertical="center" wrapText="1"/>
    </xf>
    <xf numFmtId="9" fontId="12" fillId="0" borderId="34" xfId="65" applyFont="1" applyFill="1" applyBorder="1" applyAlignment="1">
      <alignment vertical="center" wrapText="1"/>
    </xf>
    <xf numFmtId="9" fontId="7" fillId="33" borderId="31" xfId="65" applyFont="1" applyFill="1" applyBorder="1" applyAlignment="1">
      <alignment vertical="center" wrapText="1"/>
    </xf>
    <xf numFmtId="9" fontId="0" fillId="0" borderId="54" xfId="65" applyFont="1" applyBorder="1" applyAlignment="1">
      <alignment vertical="center" wrapText="1"/>
    </xf>
    <xf numFmtId="9" fontId="13" fillId="33" borderId="31" xfId="65" applyFont="1" applyFill="1" applyBorder="1" applyAlignment="1">
      <alignment vertical="center" wrapText="1"/>
    </xf>
    <xf numFmtId="9" fontId="12" fillId="0" borderId="54" xfId="65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9" fontId="12" fillId="0" borderId="44" xfId="65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>
      <alignment vertical="center" wrapText="1"/>
    </xf>
    <xf numFmtId="164" fontId="12" fillId="0" borderId="33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9" fontId="12" fillId="0" borderId="54" xfId="65" applyFont="1" applyBorder="1" applyAlignment="1" applyProtection="1">
      <alignment vertical="center" wrapText="1"/>
      <protection locked="0"/>
    </xf>
    <xf numFmtId="164" fontId="4" fillId="0" borderId="47" xfId="0" applyNumberFormat="1" applyFont="1" applyBorder="1" applyAlignment="1">
      <alignment horizontal="center" vertical="center" wrapText="1"/>
    </xf>
    <xf numFmtId="164" fontId="12" fillId="33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32" xfId="0" applyNumberFormat="1" applyBorder="1" applyAlignment="1">
      <alignment vertical="center" wrapText="1"/>
    </xf>
    <xf numFmtId="164" fontId="0" fillId="0" borderId="34" xfId="0" applyNumberFormat="1" applyBorder="1" applyAlignment="1">
      <alignment vertical="center" wrapText="1"/>
    </xf>
    <xf numFmtId="164" fontId="0" fillId="33" borderId="31" xfId="0" applyNumberFormat="1" applyFill="1" applyBorder="1" applyAlignment="1">
      <alignment vertical="center" wrapText="1"/>
    </xf>
    <xf numFmtId="164" fontId="12" fillId="0" borderId="15" xfId="57" applyNumberFormat="1" applyFont="1" applyFill="1" applyBorder="1" applyAlignment="1" applyProtection="1">
      <alignment vertical="center" wrapText="1"/>
      <protection locked="0"/>
    </xf>
    <xf numFmtId="9" fontId="7" fillId="33" borderId="31" xfId="57" applyNumberFormat="1" applyFont="1" applyFill="1" applyBorder="1">
      <alignment/>
      <protection/>
    </xf>
    <xf numFmtId="9" fontId="12" fillId="0" borderId="55" xfId="57" applyNumberFormat="1" applyFont="1" applyBorder="1">
      <alignment/>
      <protection/>
    </xf>
    <xf numFmtId="9" fontId="12" fillId="0" borderId="54" xfId="57" applyNumberFormat="1" applyFont="1" applyBorder="1">
      <alignment/>
      <protection/>
    </xf>
    <xf numFmtId="9" fontId="12" fillId="0" borderId="32" xfId="57" applyNumberFormat="1" applyFont="1" applyBorder="1">
      <alignment/>
      <protection/>
    </xf>
    <xf numFmtId="9" fontId="12" fillId="0" borderId="34" xfId="57" applyNumberFormat="1" applyFont="1" applyBorder="1">
      <alignment/>
      <protection/>
    </xf>
    <xf numFmtId="9" fontId="12" fillId="0" borderId="56" xfId="57" applyNumberFormat="1" applyFont="1" applyFill="1" applyBorder="1">
      <alignment/>
      <protection/>
    </xf>
    <xf numFmtId="9" fontId="12" fillId="0" borderId="32" xfId="57" applyNumberFormat="1" applyFont="1" applyFill="1" applyBorder="1">
      <alignment/>
      <protection/>
    </xf>
    <xf numFmtId="9" fontId="12" fillId="0" borderId="31" xfId="57" applyNumberFormat="1" applyFont="1" applyBorder="1">
      <alignment/>
      <protection/>
    </xf>
    <xf numFmtId="0" fontId="12" fillId="0" borderId="3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vertical="center" wrapText="1"/>
      <protection locked="0"/>
    </xf>
    <xf numFmtId="9" fontId="7" fillId="35" borderId="56" xfId="57" applyNumberFormat="1" applyFont="1" applyFill="1" applyBorder="1">
      <alignment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15" fillId="0" borderId="0" xfId="56" applyAlignment="1">
      <alignment horizontal="center"/>
      <protection/>
    </xf>
    <xf numFmtId="0" fontId="17" fillId="0" borderId="0" xfId="56" applyFont="1" applyAlignment="1">
      <alignment horizontal="right"/>
      <protection/>
    </xf>
    <xf numFmtId="0" fontId="15" fillId="0" borderId="0" xfId="56">
      <alignment/>
      <protection/>
    </xf>
    <xf numFmtId="0" fontId="18" fillId="0" borderId="0" xfId="56" applyFont="1" applyAlignment="1">
      <alignment/>
      <protection/>
    </xf>
    <xf numFmtId="0" fontId="19" fillId="0" borderId="0" xfId="56" applyFont="1">
      <alignment/>
      <protection/>
    </xf>
    <xf numFmtId="0" fontId="16" fillId="0" borderId="57" xfId="56" applyFont="1" applyBorder="1" applyAlignment="1">
      <alignment horizontal="center"/>
      <protection/>
    </xf>
    <xf numFmtId="0" fontId="16" fillId="0" borderId="58" xfId="56" applyFont="1" applyBorder="1">
      <alignment/>
      <protection/>
    </xf>
    <xf numFmtId="0" fontId="16" fillId="0" borderId="58" xfId="56" applyFont="1" applyBorder="1" applyAlignment="1">
      <alignment horizontal="center"/>
      <protection/>
    </xf>
    <xf numFmtId="0" fontId="16" fillId="0" borderId="59" xfId="56" applyFont="1" applyBorder="1">
      <alignment/>
      <protection/>
    </xf>
    <xf numFmtId="0" fontId="16" fillId="0" borderId="60" xfId="56" applyFont="1" applyBorder="1" applyAlignment="1">
      <alignment horizontal="center"/>
      <protection/>
    </xf>
    <xf numFmtId="0" fontId="16" fillId="0" borderId="22" xfId="56" applyFont="1" applyBorder="1">
      <alignment/>
      <protection/>
    </xf>
    <xf numFmtId="0" fontId="16" fillId="0" borderId="22" xfId="56" applyFont="1" applyBorder="1" applyAlignment="1">
      <alignment horizontal="center"/>
      <protection/>
    </xf>
    <xf numFmtId="0" fontId="16" fillId="0" borderId="61" xfId="56" applyFont="1" applyBorder="1">
      <alignment/>
      <protection/>
    </xf>
    <xf numFmtId="0" fontId="16" fillId="0" borderId="62" xfId="56" applyFont="1" applyBorder="1" applyAlignment="1">
      <alignment horizontal="center"/>
      <protection/>
    </xf>
    <xf numFmtId="0" fontId="16" fillId="0" borderId="18" xfId="56" applyFont="1" applyBorder="1">
      <alignment/>
      <protection/>
    </xf>
    <xf numFmtId="0" fontId="15" fillId="0" borderId="18" xfId="56" applyBorder="1" applyAlignment="1">
      <alignment horizontal="center"/>
      <protection/>
    </xf>
    <xf numFmtId="0" fontId="16" fillId="0" borderId="63" xfId="56" applyFont="1" applyBorder="1">
      <alignment/>
      <protection/>
    </xf>
    <xf numFmtId="0" fontId="17" fillId="0" borderId="63" xfId="56" applyFont="1" applyBorder="1">
      <alignment/>
      <protection/>
    </xf>
    <xf numFmtId="0" fontId="15" fillId="0" borderId="63" xfId="56" applyBorder="1">
      <alignment/>
      <protection/>
    </xf>
    <xf numFmtId="0" fontId="16" fillId="0" borderId="64" xfId="56" applyFont="1" applyBorder="1" applyAlignment="1">
      <alignment horizontal="center"/>
      <protection/>
    </xf>
    <xf numFmtId="0" fontId="16" fillId="0" borderId="65" xfId="56" applyFont="1" applyBorder="1">
      <alignment/>
      <protection/>
    </xf>
    <xf numFmtId="0" fontId="15" fillId="0" borderId="65" xfId="56" applyBorder="1" applyAlignment="1">
      <alignment horizontal="center"/>
      <protection/>
    </xf>
    <xf numFmtId="0" fontId="15" fillId="0" borderId="66" xfId="56" applyBorder="1">
      <alignment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31" xfId="0" applyNumberFormat="1" applyFont="1" applyFill="1" applyBorder="1" applyAlignment="1">
      <alignment vertical="center" wrapText="1"/>
    </xf>
    <xf numFmtId="9" fontId="0" fillId="33" borderId="31" xfId="0" applyNumberFormat="1" applyFill="1" applyBorder="1" applyAlignment="1">
      <alignment vertical="center" wrapText="1"/>
    </xf>
    <xf numFmtId="0" fontId="15" fillId="0" borderId="18" xfId="56" applyFont="1" applyBorder="1" applyAlignment="1">
      <alignment horizontal="center"/>
      <protection/>
    </xf>
    <xf numFmtId="0" fontId="15" fillId="0" borderId="63" xfId="56" applyFont="1" applyBorder="1">
      <alignment/>
      <protection/>
    </xf>
    <xf numFmtId="0" fontId="4" fillId="0" borderId="39" xfId="58" applyFont="1" applyBorder="1" applyAlignment="1" applyProtection="1">
      <alignment horizontal="center" vertical="center" wrapText="1"/>
      <protection/>
    </xf>
    <xf numFmtId="0" fontId="4" fillId="0" borderId="40" xfId="58" applyFont="1" applyBorder="1" applyAlignment="1" applyProtection="1">
      <alignment horizontal="center" vertical="center"/>
      <protection/>
    </xf>
    <xf numFmtId="0" fontId="4" fillId="0" borderId="40" xfId="58" applyFont="1" applyBorder="1" applyAlignment="1" applyProtection="1">
      <alignment horizontal="center" vertical="center"/>
      <protection/>
    </xf>
    <xf numFmtId="0" fontId="4" fillId="0" borderId="53" xfId="58" applyFont="1" applyBorder="1" applyAlignment="1" applyProtection="1">
      <alignment horizontal="center" vertical="center"/>
      <protection/>
    </xf>
    <xf numFmtId="0" fontId="2" fillId="0" borderId="0" xfId="58" applyFont="1" applyProtection="1">
      <alignment/>
      <protection/>
    </xf>
    <xf numFmtId="0" fontId="3" fillId="0" borderId="0" xfId="58" applyProtection="1">
      <alignment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14" fillId="0" borderId="10" xfId="58" applyFont="1" applyBorder="1" applyAlignment="1" applyProtection="1">
      <alignment horizontal="left" vertical="center" indent="1"/>
      <protection/>
    </xf>
    <xf numFmtId="164" fontId="12" fillId="0" borderId="10" xfId="58" applyNumberFormat="1" applyFont="1" applyBorder="1" applyAlignment="1" applyProtection="1">
      <alignment vertical="center"/>
      <protection/>
    </xf>
    <xf numFmtId="164" fontId="12" fillId="0" borderId="31" xfId="58" applyNumberFormat="1" applyFont="1" applyFill="1" applyBorder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/>
    </xf>
    <xf numFmtId="0" fontId="3" fillId="0" borderId="0" xfId="58" applyAlignment="1" applyProtection="1">
      <alignment vertical="center"/>
      <protection/>
    </xf>
    <xf numFmtId="0" fontId="0" fillId="0" borderId="19" xfId="58" applyFont="1" applyBorder="1" applyAlignment="1" applyProtection="1">
      <alignment horizontal="left" vertical="center" indent="1"/>
      <protection/>
    </xf>
    <xf numFmtId="0" fontId="12" fillId="0" borderId="20" xfId="58" applyFont="1" applyBorder="1" applyAlignment="1" applyProtection="1">
      <alignment horizontal="left" vertical="center" indent="1"/>
      <protection/>
    </xf>
    <xf numFmtId="164" fontId="12" fillId="0" borderId="20" xfId="58" applyNumberFormat="1" applyFont="1" applyBorder="1" applyAlignment="1" applyProtection="1">
      <alignment vertical="center"/>
      <protection locked="0"/>
    </xf>
    <xf numFmtId="164" fontId="12" fillId="33" borderId="55" xfId="58" applyNumberFormat="1" applyFont="1" applyFill="1" applyBorder="1" applyAlignment="1" applyProtection="1">
      <alignment vertical="center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12" fillId="0" borderId="18" xfId="58" applyFont="1" applyBorder="1" applyAlignment="1" applyProtection="1">
      <alignment horizontal="left" vertical="center" indent="1"/>
      <protection locked="0"/>
    </xf>
    <xf numFmtId="164" fontId="12" fillId="0" borderId="18" xfId="58" applyNumberFormat="1" applyFont="1" applyBorder="1" applyAlignment="1" applyProtection="1">
      <alignment vertical="center"/>
      <protection locked="0"/>
    </xf>
    <xf numFmtId="164" fontId="12" fillId="33" borderId="32" xfId="58" applyNumberFormat="1" applyFont="1" applyFill="1" applyBorder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3" fillId="0" borderId="0" xfId="58" applyAlignment="1" applyProtection="1">
      <alignment vertical="center"/>
      <protection locked="0"/>
    </xf>
    <xf numFmtId="0" fontId="12" fillId="0" borderId="22" xfId="58" applyFont="1" applyBorder="1" applyAlignment="1" applyProtection="1">
      <alignment horizontal="left" vertical="center" indent="1"/>
      <protection locked="0"/>
    </xf>
    <xf numFmtId="164" fontId="12" fillId="0" borderId="22" xfId="58" applyNumberFormat="1" applyFont="1" applyBorder="1" applyAlignment="1" applyProtection="1">
      <alignment vertical="center"/>
      <protection locked="0"/>
    </xf>
    <xf numFmtId="164" fontId="12" fillId="33" borderId="54" xfId="58" applyNumberFormat="1" applyFont="1" applyFill="1" applyBorder="1" applyAlignment="1" applyProtection="1">
      <alignment vertical="center"/>
      <protection/>
    </xf>
    <xf numFmtId="0" fontId="12" fillId="0" borderId="27" xfId="58" applyFont="1" applyBorder="1" applyAlignment="1" applyProtection="1">
      <alignment horizontal="left" vertical="center" indent="1"/>
      <protection locked="0"/>
    </xf>
    <xf numFmtId="164" fontId="12" fillId="0" borderId="27" xfId="58" applyNumberFormat="1" applyFont="1" applyBorder="1" applyAlignment="1" applyProtection="1">
      <alignment vertical="center"/>
      <protection locked="0"/>
    </xf>
    <xf numFmtId="164" fontId="12" fillId="33" borderId="34" xfId="58" applyNumberFormat="1" applyFont="1" applyFill="1" applyBorder="1" applyAlignment="1" applyProtection="1">
      <alignment vertical="center"/>
      <protection/>
    </xf>
    <xf numFmtId="0" fontId="7" fillId="33" borderId="10" xfId="58" applyFont="1" applyFill="1" applyBorder="1" applyAlignment="1" applyProtection="1">
      <alignment horizontal="left" vertical="center" indent="1"/>
      <protection/>
    </xf>
    <xf numFmtId="164" fontId="7" fillId="33" borderId="10" xfId="58" applyNumberFormat="1" applyFont="1" applyFill="1" applyBorder="1" applyAlignment="1" applyProtection="1">
      <alignment vertical="center"/>
      <protection/>
    </xf>
    <xf numFmtId="164" fontId="7" fillId="33" borderId="31" xfId="58" applyNumberFormat="1" applyFont="1" applyFill="1" applyBorder="1" applyAlignment="1" applyProtection="1">
      <alignment vertical="center"/>
      <protection/>
    </xf>
    <xf numFmtId="0" fontId="14" fillId="0" borderId="10" xfId="58" applyFont="1" applyFill="1" applyBorder="1" applyAlignment="1" applyProtection="1">
      <alignment horizontal="left" vertical="center" indent="1"/>
      <protection/>
    </xf>
    <xf numFmtId="164" fontId="12" fillId="0" borderId="10" xfId="58" applyNumberFormat="1" applyFont="1" applyFill="1" applyBorder="1" applyAlignment="1" applyProtection="1">
      <alignment vertical="center"/>
      <protection/>
    </xf>
    <xf numFmtId="0" fontId="0" fillId="0" borderId="21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center"/>
      <protection/>
    </xf>
    <xf numFmtId="0" fontId="4" fillId="33" borderId="10" xfId="58" applyFont="1" applyFill="1" applyBorder="1" applyAlignment="1" applyProtection="1">
      <alignment horizontal="left" indent="1"/>
      <protection locked="0"/>
    </xf>
    <xf numFmtId="164" fontId="4" fillId="33" borderId="10" xfId="58" applyNumberFormat="1" applyFont="1" applyFill="1" applyBorder="1" applyProtection="1">
      <alignment/>
      <protection/>
    </xf>
    <xf numFmtId="164" fontId="4" fillId="33" borderId="31" xfId="58" applyNumberFormat="1" applyFont="1" applyFill="1" applyBorder="1" applyProtection="1">
      <alignment/>
      <protection/>
    </xf>
    <xf numFmtId="0" fontId="2" fillId="0" borderId="0" xfId="58" applyFont="1" applyProtection="1">
      <alignment/>
      <protection locked="0"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4" fillId="33" borderId="11" xfId="58" applyFont="1" applyFill="1" applyBorder="1" applyProtection="1">
      <alignment/>
      <protection locked="0"/>
    </xf>
    <xf numFmtId="0" fontId="4" fillId="33" borderId="10" xfId="58" applyFont="1" applyFill="1" applyBorder="1" applyProtection="1">
      <alignment/>
      <protection locked="0"/>
    </xf>
    <xf numFmtId="164" fontId="4" fillId="33" borderId="10" xfId="58" applyNumberFormat="1" applyFont="1" applyFill="1" applyBorder="1" applyProtection="1">
      <alignment/>
      <protection locked="0"/>
    </xf>
    <xf numFmtId="0" fontId="21" fillId="33" borderId="31" xfId="58" applyFont="1" applyFill="1" applyBorder="1" applyProtection="1">
      <alignment/>
      <protection/>
    </xf>
    <xf numFmtId="164" fontId="5" fillId="0" borderId="0" xfId="0" applyNumberFormat="1" applyFont="1" applyAlignment="1" applyProtection="1">
      <alignment horizontal="right" wrapText="1"/>
      <protection/>
    </xf>
    <xf numFmtId="164" fontId="4" fillId="0" borderId="31" xfId="0" applyNumberFormat="1" applyFont="1" applyBorder="1" applyAlignment="1" applyProtection="1">
      <alignment horizontal="center" vertical="center" wrapText="1"/>
      <protection/>
    </xf>
    <xf numFmtId="164" fontId="7" fillId="0" borderId="35" xfId="0" applyNumberFormat="1" applyFont="1" applyBorder="1" applyAlignment="1" applyProtection="1">
      <alignment horizontal="center" vertical="center" wrapText="1"/>
      <protection/>
    </xf>
    <xf numFmtId="164" fontId="7" fillId="0" borderId="36" xfId="0" applyNumberFormat="1" applyFont="1" applyBorder="1" applyAlignment="1" applyProtection="1">
      <alignment horizontal="center" vertical="center" wrapText="1"/>
      <protection/>
    </xf>
    <xf numFmtId="164" fontId="7" fillId="0" borderId="37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33" borderId="11" xfId="0" applyNumberFormat="1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164" fontId="7" fillId="36" borderId="10" xfId="0" applyNumberFormat="1" applyFont="1" applyFill="1" applyBorder="1" applyAlignment="1" applyProtection="1">
      <alignment vertical="center" wrapText="1"/>
      <protection/>
    </xf>
    <xf numFmtId="164" fontId="7" fillId="33" borderId="3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 indent="1"/>
    </xf>
    <xf numFmtId="3" fontId="0" fillId="0" borderId="54" xfId="0" applyNumberForma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 indent="1"/>
    </xf>
    <xf numFmtId="3" fontId="0" fillId="0" borderId="32" xfId="0" applyNumberFormat="1" applyBorder="1" applyAlignment="1">
      <alignment vertical="center" wrapText="1"/>
    </xf>
    <xf numFmtId="0" fontId="12" fillId="0" borderId="17" xfId="0" applyFont="1" applyBorder="1" applyAlignment="1" applyProtection="1">
      <alignment horizontal="left" vertical="center" wrapText="1" indent="1"/>
      <protection locked="0"/>
    </xf>
    <xf numFmtId="0" fontId="12" fillId="0" borderId="26" xfId="0" applyFont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center" vertical="center" wrapText="1"/>
    </xf>
    <xf numFmtId="164" fontId="7" fillId="33" borderId="31" xfId="0" applyNumberFormat="1" applyFont="1" applyFill="1" applyBorder="1" applyAlignment="1">
      <alignment vertical="center" wrapText="1"/>
    </xf>
    <xf numFmtId="9" fontId="12" fillId="0" borderId="32" xfId="65" applyFont="1" applyBorder="1" applyAlignment="1">
      <alignment vertical="center" wrapText="1"/>
    </xf>
    <xf numFmtId="9" fontId="12" fillId="0" borderId="34" xfId="65" applyFont="1" applyBorder="1" applyAlignment="1">
      <alignment vertical="center" wrapText="1"/>
    </xf>
    <xf numFmtId="164" fontId="12" fillId="0" borderId="49" xfId="0" applyNumberFormat="1" applyFont="1" applyFill="1" applyBorder="1" applyAlignment="1" applyProtection="1">
      <alignment vertical="center" wrapText="1"/>
      <protection locked="0"/>
    </xf>
    <xf numFmtId="9" fontId="12" fillId="0" borderId="31" xfId="65" applyFont="1" applyBorder="1" applyAlignment="1">
      <alignment vertical="center" wrapText="1"/>
    </xf>
    <xf numFmtId="9" fontId="12" fillId="0" borderId="50" xfId="65" applyFont="1" applyBorder="1" applyAlignment="1">
      <alignment vertical="center" wrapText="1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6" fillId="0" borderId="71" xfId="0" applyFont="1" applyBorder="1" applyAlignment="1" applyProtection="1">
      <alignment horizontal="center" vertical="top" wrapText="1"/>
      <protection locked="0"/>
    </xf>
    <xf numFmtId="3" fontId="26" fillId="0" borderId="72" xfId="0" applyNumberFormat="1" applyFont="1" applyBorder="1" applyAlignment="1" applyProtection="1">
      <alignment horizontal="right" vertical="top" wrapText="1"/>
      <protection locked="0"/>
    </xf>
    <xf numFmtId="164" fontId="26" fillId="33" borderId="72" xfId="0" applyNumberFormat="1" applyFont="1" applyFill="1" applyBorder="1" applyAlignment="1" applyProtection="1">
      <alignment horizontal="right" vertical="top" wrapText="1"/>
      <protection/>
    </xf>
    <xf numFmtId="0" fontId="26" fillId="0" borderId="73" xfId="0" applyFont="1" applyBorder="1" applyAlignment="1" applyProtection="1">
      <alignment horizontal="center" vertical="top" wrapText="1"/>
      <protection locked="0"/>
    </xf>
    <xf numFmtId="3" fontId="26" fillId="0" borderId="74" xfId="0" applyNumberFormat="1" applyFont="1" applyBorder="1" applyAlignment="1" applyProtection="1">
      <alignment horizontal="right" vertical="top" wrapText="1"/>
      <protection locked="0"/>
    </xf>
    <xf numFmtId="0" fontId="26" fillId="0" borderId="75" xfId="0" applyFont="1" applyBorder="1" applyAlignment="1" applyProtection="1">
      <alignment horizontal="center" vertical="top" wrapText="1"/>
      <protection locked="0"/>
    </xf>
    <xf numFmtId="3" fontId="26" fillId="0" borderId="76" xfId="0" applyNumberFormat="1" applyFont="1" applyBorder="1" applyAlignment="1" applyProtection="1">
      <alignment horizontal="right" vertical="top" wrapText="1"/>
      <protection locked="0"/>
    </xf>
    <xf numFmtId="0" fontId="23" fillId="33" borderId="69" xfId="0" applyFont="1" applyFill="1" applyBorder="1" applyAlignment="1" applyProtection="1">
      <alignment vertical="center" wrapText="1"/>
      <protection/>
    </xf>
    <xf numFmtId="3" fontId="23" fillId="36" borderId="7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1" fontId="12" fillId="0" borderId="18" xfId="0" applyNumberFormat="1" applyFont="1" applyBorder="1" applyAlignment="1" applyProtection="1">
      <alignment horizontal="right" vertical="center" wrapText="1"/>
      <protection locked="0"/>
    </xf>
    <xf numFmtId="164" fontId="12" fillId="33" borderId="32" xfId="0" applyNumberFormat="1" applyFont="1" applyFill="1" applyBorder="1" applyAlignment="1" applyProtection="1">
      <alignment vertical="center" wrapText="1"/>
      <protection/>
    </xf>
    <xf numFmtId="1" fontId="12" fillId="0" borderId="27" xfId="0" applyNumberFormat="1" applyFont="1" applyBorder="1" applyAlignment="1" applyProtection="1">
      <alignment horizontal="right" vertical="center" wrapText="1"/>
      <protection locked="0"/>
    </xf>
    <xf numFmtId="164" fontId="12" fillId="33" borderId="34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Continuous" vertical="center"/>
    </xf>
    <xf numFmtId="164" fontId="7" fillId="0" borderId="24" xfId="0" applyNumberFormat="1" applyFont="1" applyBorder="1" applyAlignment="1">
      <alignment horizontal="centerContinuous" vertical="center"/>
    </xf>
    <xf numFmtId="164" fontId="7" fillId="0" borderId="77" xfId="0" applyNumberFormat="1" applyFont="1" applyBorder="1" applyAlignment="1">
      <alignment horizontal="centerContinuous" vertical="center"/>
    </xf>
    <xf numFmtId="164" fontId="21" fillId="0" borderId="0" xfId="0" applyNumberFormat="1" applyFont="1" applyAlignment="1">
      <alignment vertical="center"/>
    </xf>
    <xf numFmtId="164" fontId="7" fillId="0" borderId="78" xfId="0" applyNumberFormat="1" applyFont="1" applyBorder="1" applyAlignment="1">
      <alignment horizontal="center" vertical="center"/>
    </xf>
    <xf numFmtId="164" fontId="7" fillId="0" borderId="49" xfId="0" applyNumberFormat="1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164" fontId="7" fillId="0" borderId="79" xfId="0" applyNumberFormat="1" applyFont="1" applyBorder="1" applyAlignment="1">
      <alignment horizontal="center" vertical="center" wrapText="1"/>
    </xf>
    <xf numFmtId="164" fontId="7" fillId="0" borderId="69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69" xfId="0" applyNumberFormat="1" applyFont="1" applyBorder="1" applyAlignment="1">
      <alignment horizontal="left" vertical="center" wrapText="1" indent="1"/>
    </xf>
    <xf numFmtId="164" fontId="12" fillId="37" borderId="69" xfId="0" applyNumberFormat="1" applyFont="1" applyFill="1" applyBorder="1" applyAlignment="1">
      <alignment vertical="center" wrapText="1"/>
    </xf>
    <xf numFmtId="164" fontId="12" fillId="37" borderId="43" xfId="0" applyNumberFormat="1" applyFont="1" applyFill="1" applyBorder="1" applyAlignment="1">
      <alignment vertical="center" wrapText="1"/>
    </xf>
    <xf numFmtId="164" fontId="7" fillId="33" borderId="11" xfId="0" applyNumberFormat="1" applyFont="1" applyFill="1" applyBorder="1" applyAlignment="1" applyProtection="1">
      <alignment vertical="center" wrapText="1"/>
      <protection/>
    </xf>
    <xf numFmtId="164" fontId="7" fillId="0" borderId="17" xfId="0" applyNumberFormat="1" applyFont="1" applyBorder="1" applyAlignment="1">
      <alignment horizontal="center" vertical="center" wrapText="1"/>
    </xf>
    <xf numFmtId="164" fontId="12" fillId="0" borderId="80" xfId="0" applyNumberFormat="1" applyFont="1" applyBorder="1" applyAlignment="1" applyProtection="1">
      <alignment horizontal="left" vertical="center" wrapText="1" indent="1"/>
      <protection locked="0"/>
    </xf>
    <xf numFmtId="165" fontId="12" fillId="0" borderId="80" xfId="0" applyNumberFormat="1" applyFont="1" applyBorder="1" applyAlignment="1" applyProtection="1">
      <alignment vertical="center" wrapText="1"/>
      <protection locked="0"/>
    </xf>
    <xf numFmtId="165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vertical="center" wrapText="1"/>
      <protection locked="0"/>
    </xf>
    <xf numFmtId="164" fontId="7" fillId="33" borderId="11" xfId="0" applyNumberFormat="1" applyFont="1" applyFill="1" applyBorder="1" applyAlignment="1">
      <alignment vertical="center" wrapText="1"/>
    </xf>
    <xf numFmtId="164" fontId="12" fillId="0" borderId="54" xfId="0" applyNumberFormat="1" applyFont="1" applyBorder="1" applyAlignment="1" applyProtection="1">
      <alignment vertical="center" wrapText="1"/>
      <protection locked="0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2" xfId="0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2" fillId="0" borderId="18" xfId="0" applyFont="1" applyBorder="1" applyAlignment="1" applyProtection="1">
      <alignment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12" fillId="0" borderId="25" xfId="0" applyFont="1" applyBorder="1" applyAlignment="1" applyProtection="1">
      <alignment vertical="center" wrapText="1"/>
      <protection locked="0"/>
    </xf>
    <xf numFmtId="164" fontId="12" fillId="0" borderId="25" xfId="0" applyNumberFormat="1" applyFont="1" applyBorder="1" applyAlignment="1" applyProtection="1">
      <alignment vertical="center" wrapText="1"/>
      <protection locked="0"/>
    </xf>
    <xf numFmtId="164" fontId="12" fillId="0" borderId="50" xfId="0" applyNumberFormat="1" applyFont="1" applyBorder="1" applyAlignment="1" applyProtection="1">
      <alignment vertical="center" wrapText="1"/>
      <protection locked="0"/>
    </xf>
    <xf numFmtId="0" fontId="4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vertical="center" wrapText="1"/>
    </xf>
    <xf numFmtId="164" fontId="7" fillId="33" borderId="36" xfId="0" applyNumberFormat="1" applyFont="1" applyFill="1" applyBorder="1" applyAlignment="1">
      <alignment vertical="center" wrapText="1"/>
    </xf>
    <xf numFmtId="164" fontId="7" fillId="33" borderId="37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21" fillId="0" borderId="78" xfId="0" applyNumberFormat="1" applyFont="1" applyBorder="1" applyAlignment="1">
      <alignment horizontal="center" vertical="center"/>
    </xf>
    <xf numFmtId="164" fontId="21" fillId="0" borderId="49" xfId="0" applyNumberFormat="1" applyFont="1" applyBorder="1" applyAlignment="1">
      <alignment horizontal="center" vertical="center"/>
    </xf>
    <xf numFmtId="164" fontId="21" fillId="0" borderId="50" xfId="0" applyNumberFormat="1" applyFont="1" applyBorder="1" applyAlignment="1">
      <alignment horizontal="center" vertical="center" wrapText="1"/>
    </xf>
    <xf numFmtId="164" fontId="28" fillId="0" borderId="79" xfId="0" applyNumberFormat="1" applyFont="1" applyBorder="1" applyAlignment="1">
      <alignment horizontal="center" vertical="center" wrapText="1"/>
    </xf>
    <xf numFmtId="164" fontId="28" fillId="0" borderId="69" xfId="0" applyNumberFormat="1" applyFont="1" applyBorder="1" applyAlignment="1">
      <alignment horizontal="center" vertical="center" wrapText="1"/>
    </xf>
    <xf numFmtId="164" fontId="28" fillId="0" borderId="47" xfId="0" applyNumberFormat="1" applyFont="1" applyBorder="1" applyAlignment="1">
      <alignment horizontal="center" vertical="center" wrapText="1"/>
    </xf>
    <xf numFmtId="164" fontId="28" fillId="0" borderId="31" xfId="0" applyNumberFormat="1" applyFont="1" applyBorder="1" applyAlignment="1">
      <alignment horizontal="center" vertical="center" wrapText="1"/>
    </xf>
    <xf numFmtId="164" fontId="28" fillId="0" borderId="81" xfId="0" applyNumberFormat="1" applyFont="1" applyBorder="1" applyAlignment="1">
      <alignment horizontal="center" vertical="center" wrapText="1"/>
    </xf>
    <xf numFmtId="164" fontId="12" fillId="38" borderId="10" xfId="0" applyNumberFormat="1" applyFont="1" applyFill="1" applyBorder="1" applyAlignment="1" applyProtection="1">
      <alignment vertical="center" wrapText="1"/>
      <protection/>
    </xf>
    <xf numFmtId="164" fontId="12" fillId="33" borderId="69" xfId="0" applyNumberFormat="1" applyFont="1" applyFill="1" applyBorder="1" applyAlignment="1" applyProtection="1">
      <alignment vertical="center" wrapText="1"/>
      <protection/>
    </xf>
    <xf numFmtId="164" fontId="12" fillId="33" borderId="11" xfId="0" applyNumberFormat="1" applyFont="1" applyFill="1" applyBorder="1" applyAlignment="1" applyProtection="1">
      <alignment vertical="center" wrapText="1"/>
      <protection/>
    </xf>
    <xf numFmtId="164" fontId="12" fillId="33" borderId="10" xfId="0" applyNumberFormat="1" applyFont="1" applyFill="1" applyBorder="1" applyAlignment="1" applyProtection="1">
      <alignment vertical="center" wrapText="1"/>
      <protection/>
    </xf>
    <xf numFmtId="164" fontId="12" fillId="33" borderId="31" xfId="0" applyNumberFormat="1" applyFont="1" applyFill="1" applyBorder="1" applyAlignment="1" applyProtection="1">
      <alignment vertical="center" wrapText="1"/>
      <protection/>
    </xf>
    <xf numFmtId="164" fontId="12" fillId="33" borderId="69" xfId="0" applyNumberFormat="1" applyFont="1" applyFill="1" applyBorder="1" applyAlignment="1">
      <alignment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12" fillId="0" borderId="80" xfId="0" applyNumberFormat="1" applyFont="1" applyBorder="1" applyAlignment="1" applyProtection="1">
      <alignment vertical="center" wrapText="1"/>
      <protection locked="0"/>
    </xf>
    <xf numFmtId="164" fontId="12" fillId="33" borderId="80" xfId="0" applyNumberFormat="1" applyFont="1" applyFill="1" applyBorder="1" applyAlignment="1">
      <alignment vertical="center" wrapText="1"/>
    </xf>
    <xf numFmtId="164" fontId="7" fillId="0" borderId="6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80" xfId="0" applyNumberFormat="1" applyFont="1" applyBorder="1" applyAlignment="1">
      <alignment horizontal="left" vertical="center" wrapText="1" indent="1"/>
    </xf>
    <xf numFmtId="164" fontId="12" fillId="38" borderId="47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164" fontId="4" fillId="33" borderId="33" xfId="0" applyNumberFormat="1" applyFont="1" applyFill="1" applyBorder="1" applyAlignment="1">
      <alignment horizontal="right" vertical="center" wrapText="1"/>
    </xf>
    <xf numFmtId="164" fontId="4" fillId="33" borderId="32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164" fontId="7" fillId="33" borderId="3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12" fillId="0" borderId="17" xfId="0" applyFont="1" applyBorder="1" applyAlignment="1" applyProtection="1">
      <alignment vertical="center" wrapText="1"/>
      <protection locked="0"/>
    </xf>
    <xf numFmtId="164" fontId="5" fillId="0" borderId="41" xfId="0" applyNumberFormat="1" applyFont="1" applyBorder="1" applyAlignment="1">
      <alignment horizontal="center"/>
    </xf>
    <xf numFmtId="164" fontId="5" fillId="0" borderId="41" xfId="0" applyNumberFormat="1" applyFont="1" applyFill="1" applyBorder="1" applyAlignment="1">
      <alignment horizontal="right"/>
    </xf>
    <xf numFmtId="0" fontId="4" fillId="0" borderId="12" xfId="57" applyFont="1" applyBorder="1" applyAlignment="1" applyProtection="1">
      <alignment horizontal="center" vertical="center" wrapText="1"/>
      <protection/>
    </xf>
    <xf numFmtId="0" fontId="4" fillId="0" borderId="38" xfId="57" applyFont="1" applyBorder="1" applyAlignment="1" applyProtection="1">
      <alignment horizontal="center" vertical="center" wrapText="1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164" fontId="4" fillId="0" borderId="15" xfId="57" applyNumberFormat="1" applyFont="1" applyBorder="1" applyAlignment="1" applyProtection="1">
      <alignment horizontal="center" vertical="center"/>
      <protection locked="0"/>
    </xf>
    <xf numFmtId="164" fontId="4" fillId="0" borderId="24" xfId="57" applyNumberFormat="1" applyFont="1" applyBorder="1" applyAlignment="1" applyProtection="1">
      <alignment horizontal="center" vertical="center"/>
      <protection locked="0"/>
    </xf>
    <xf numFmtId="164" fontId="4" fillId="0" borderId="77" xfId="57" applyNumberFormat="1" applyFont="1" applyBorder="1" applyAlignment="1" applyProtection="1">
      <alignment horizontal="center" vertical="center"/>
      <protection locked="0"/>
    </xf>
    <xf numFmtId="0" fontId="4" fillId="0" borderId="15" xfId="57" applyFont="1" applyBorder="1" applyAlignment="1" applyProtection="1">
      <alignment horizontal="center" vertical="center" wrapText="1"/>
      <protection/>
    </xf>
    <xf numFmtId="0" fontId="23" fillId="0" borderId="67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right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right" vertical="center"/>
    </xf>
    <xf numFmtId="0" fontId="4" fillId="0" borderId="77" xfId="0" applyFont="1" applyFill="1" applyBorder="1" applyAlignment="1" quotePrefix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right" vertical="center"/>
    </xf>
    <xf numFmtId="0" fontId="5" fillId="0" borderId="8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  <protection/>
    </xf>
    <xf numFmtId="0" fontId="4" fillId="0" borderId="86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right" wrapText="1"/>
    </xf>
    <xf numFmtId="164" fontId="21" fillId="0" borderId="67" xfId="0" applyNumberFormat="1" applyFont="1" applyBorder="1" applyAlignment="1">
      <alignment horizontal="center" vertical="center"/>
    </xf>
    <xf numFmtId="164" fontId="21" fillId="0" borderId="8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 wrapText="1"/>
    </xf>
    <xf numFmtId="164" fontId="4" fillId="0" borderId="82" xfId="0" applyNumberFormat="1" applyFont="1" applyBorder="1" applyAlignment="1">
      <alignment horizontal="center" vertical="center" wrapText="1"/>
    </xf>
    <xf numFmtId="164" fontId="21" fillId="0" borderId="67" xfId="0" applyNumberFormat="1" applyFont="1" applyBorder="1" applyAlignment="1">
      <alignment horizontal="center" vertical="center" wrapText="1"/>
    </xf>
    <xf numFmtId="164" fontId="21" fillId="0" borderId="82" xfId="0" applyNumberFormat="1" applyFont="1" applyBorder="1" applyAlignment="1">
      <alignment horizontal="center" vertical="center" wrapText="1"/>
    </xf>
    <xf numFmtId="164" fontId="7" fillId="0" borderId="67" xfId="0" applyNumberFormat="1" applyFont="1" applyBorder="1" applyAlignment="1">
      <alignment horizontal="center" vertical="center" wrapText="1"/>
    </xf>
    <xf numFmtId="164" fontId="7" fillId="0" borderId="82" xfId="0" applyNumberFormat="1" applyFont="1" applyBorder="1" applyAlignment="1">
      <alignment horizontal="center" vertical="center" wrapText="1"/>
    </xf>
    <xf numFmtId="164" fontId="7" fillId="0" borderId="67" xfId="0" applyNumberFormat="1" applyFont="1" applyBorder="1" applyAlignment="1">
      <alignment horizontal="center" vertical="center"/>
    </xf>
    <xf numFmtId="164" fontId="7" fillId="0" borderId="82" xfId="0" applyNumberFormat="1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40" sqref="C40"/>
    </sheetView>
  </sheetViews>
  <sheetFormatPr defaultColWidth="10.625" defaultRowHeight="12.75"/>
  <cols>
    <col min="1" max="1" width="8.875" style="217" customWidth="1"/>
    <col min="2" max="2" width="7.375" style="218" customWidth="1"/>
    <col min="3" max="3" width="12.00390625" style="219" customWidth="1"/>
    <col min="4" max="4" width="50.50390625" style="221" bestFit="1" customWidth="1"/>
    <col min="5" max="16384" width="10.625" style="221" customWidth="1"/>
  </cols>
  <sheetData>
    <row r="1" ht="12.75">
      <c r="D1" s="220" t="s">
        <v>181</v>
      </c>
    </row>
    <row r="4" spans="1:5" s="223" customFormat="1" ht="18">
      <c r="A4" s="222" t="s">
        <v>182</v>
      </c>
      <c r="B4" s="222"/>
      <c r="C4" s="222"/>
      <c r="D4" s="222"/>
      <c r="E4" s="222"/>
    </row>
    <row r="5" ht="13.5" thickBot="1"/>
    <row r="6" spans="1:8" s="218" customFormat="1" ht="14.25" thickBot="1" thickTop="1">
      <c r="A6" s="224" t="s">
        <v>183</v>
      </c>
      <c r="B6" s="225" t="s">
        <v>184</v>
      </c>
      <c r="C6" s="226" t="s">
        <v>185</v>
      </c>
      <c r="D6" s="227" t="s">
        <v>186</v>
      </c>
      <c r="H6" s="221"/>
    </row>
    <row r="7" spans="1:8" s="218" customFormat="1" ht="13.5" thickTop="1">
      <c r="A7" s="228"/>
      <c r="B7" s="229"/>
      <c r="C7" s="230"/>
      <c r="D7" s="231"/>
      <c r="H7" s="221"/>
    </row>
    <row r="8" spans="1:8" s="218" customFormat="1" ht="12.75">
      <c r="A8" s="228"/>
      <c r="B8" s="229"/>
      <c r="C8" s="230"/>
      <c r="D8" s="231"/>
      <c r="H8" s="221"/>
    </row>
    <row r="9" spans="1:4" ht="12.75">
      <c r="A9" s="232">
        <v>1</v>
      </c>
      <c r="B9" s="233"/>
      <c r="C9" s="234"/>
      <c r="D9" s="235" t="s">
        <v>187</v>
      </c>
    </row>
    <row r="10" spans="1:4" ht="12.75">
      <c r="A10" s="232"/>
      <c r="B10" s="233">
        <v>1</v>
      </c>
      <c r="C10" s="234"/>
      <c r="D10" s="235" t="s">
        <v>188</v>
      </c>
    </row>
    <row r="11" spans="1:4" ht="12.75">
      <c r="A11" s="232"/>
      <c r="B11" s="233">
        <v>2</v>
      </c>
      <c r="C11" s="234"/>
      <c r="D11" s="235" t="s">
        <v>88</v>
      </c>
    </row>
    <row r="12" spans="1:4" ht="12.75">
      <c r="A12" s="232"/>
      <c r="B12" s="233">
        <v>3</v>
      </c>
      <c r="C12" s="234"/>
      <c r="D12" s="235" t="s">
        <v>170</v>
      </c>
    </row>
    <row r="13" spans="1:4" ht="12.75">
      <c r="A13" s="232"/>
      <c r="B13" s="233">
        <v>4</v>
      </c>
      <c r="C13" s="234"/>
      <c r="D13" s="235" t="s">
        <v>89</v>
      </c>
    </row>
    <row r="14" spans="1:4" ht="12.75">
      <c r="A14" s="232"/>
      <c r="B14" s="233">
        <v>5</v>
      </c>
      <c r="C14" s="234"/>
      <c r="D14" s="235" t="s">
        <v>205</v>
      </c>
    </row>
    <row r="15" spans="1:4" ht="12.75">
      <c r="A15" s="232"/>
      <c r="B15" s="233">
        <v>6</v>
      </c>
      <c r="C15" s="234"/>
      <c r="D15" s="235" t="s">
        <v>189</v>
      </c>
    </row>
    <row r="16" spans="1:4" ht="12.75">
      <c r="A16" s="232"/>
      <c r="B16" s="233">
        <v>7</v>
      </c>
      <c r="C16" s="234"/>
      <c r="D16" s="235" t="s">
        <v>190</v>
      </c>
    </row>
    <row r="17" spans="1:4" ht="12.75">
      <c r="A17" s="232">
        <v>2</v>
      </c>
      <c r="B17" s="233"/>
      <c r="C17" s="234"/>
      <c r="D17" s="235" t="s">
        <v>171</v>
      </c>
    </row>
    <row r="18" spans="1:4" ht="12.75">
      <c r="A18" s="232"/>
      <c r="B18" s="233">
        <v>1</v>
      </c>
      <c r="C18" s="234"/>
      <c r="D18" s="235" t="s">
        <v>188</v>
      </c>
    </row>
    <row r="19" spans="1:4" ht="12.75">
      <c r="A19" s="232"/>
      <c r="B19" s="233">
        <v>2</v>
      </c>
      <c r="C19" s="234"/>
      <c r="D19" s="235" t="s">
        <v>206</v>
      </c>
    </row>
    <row r="20" spans="1:4" ht="12.75">
      <c r="A20" s="232"/>
      <c r="B20" s="233">
        <v>3</v>
      </c>
      <c r="C20" s="234"/>
      <c r="D20" s="235" t="s">
        <v>207</v>
      </c>
    </row>
    <row r="21" spans="1:4" ht="12.75">
      <c r="A21" s="232"/>
      <c r="B21" s="233"/>
      <c r="C21" s="234"/>
      <c r="D21" s="235"/>
    </row>
    <row r="22" spans="1:4" ht="12.75">
      <c r="A22" s="232"/>
      <c r="B22" s="233"/>
      <c r="C22" s="234"/>
      <c r="D22" s="236" t="s">
        <v>59</v>
      </c>
    </row>
    <row r="23" spans="1:4" ht="12.75">
      <c r="A23" s="232"/>
      <c r="B23" s="233"/>
      <c r="C23" s="252" t="s">
        <v>208</v>
      </c>
      <c r="D23" s="237" t="s">
        <v>191</v>
      </c>
    </row>
    <row r="24" spans="1:4" ht="12.75">
      <c r="A24" s="232"/>
      <c r="B24" s="233"/>
      <c r="C24" s="252" t="s">
        <v>209</v>
      </c>
      <c r="D24" s="237" t="s">
        <v>67</v>
      </c>
    </row>
    <row r="25" spans="1:4" ht="12.75">
      <c r="A25" s="232"/>
      <c r="B25" s="233"/>
      <c r="C25" s="252" t="s">
        <v>210</v>
      </c>
      <c r="D25" s="237" t="s">
        <v>128</v>
      </c>
    </row>
    <row r="26" spans="1:4" ht="12.75">
      <c r="A26" s="232"/>
      <c r="B26" s="233"/>
      <c r="C26" s="252" t="s">
        <v>211</v>
      </c>
      <c r="D26" s="237" t="s">
        <v>165</v>
      </c>
    </row>
    <row r="27" spans="1:4" ht="12.75">
      <c r="A27" s="232"/>
      <c r="B27" s="233"/>
      <c r="C27" s="252" t="s">
        <v>212</v>
      </c>
      <c r="D27" s="253" t="s">
        <v>213</v>
      </c>
    </row>
    <row r="28" spans="1:4" ht="12.75">
      <c r="A28" s="232"/>
      <c r="B28" s="233"/>
      <c r="C28" s="252" t="s">
        <v>214</v>
      </c>
      <c r="D28" s="237" t="s">
        <v>112</v>
      </c>
    </row>
    <row r="29" spans="1:4" ht="12.75">
      <c r="A29" s="232"/>
      <c r="B29" s="233"/>
      <c r="C29" s="252" t="s">
        <v>215</v>
      </c>
      <c r="D29" s="237" t="s">
        <v>74</v>
      </c>
    </row>
    <row r="30" spans="1:4" ht="12.75">
      <c r="A30" s="232"/>
      <c r="B30" s="233"/>
      <c r="C30" s="252" t="s">
        <v>216</v>
      </c>
      <c r="D30" s="253" t="s">
        <v>87</v>
      </c>
    </row>
    <row r="31" spans="1:4" ht="12.75">
      <c r="A31" s="232"/>
      <c r="B31" s="233"/>
      <c r="C31" s="234"/>
      <c r="D31" s="236" t="s">
        <v>75</v>
      </c>
    </row>
    <row r="32" spans="1:4" ht="12.75">
      <c r="A32" s="232"/>
      <c r="B32" s="233"/>
      <c r="C32" s="252" t="s">
        <v>208</v>
      </c>
      <c r="D32" s="237" t="s">
        <v>76</v>
      </c>
    </row>
    <row r="33" spans="1:4" ht="12.75">
      <c r="A33" s="232"/>
      <c r="B33" s="233"/>
      <c r="C33" s="252" t="s">
        <v>209</v>
      </c>
      <c r="D33" s="237" t="s">
        <v>80</v>
      </c>
    </row>
    <row r="34" spans="1:4" ht="12.75">
      <c r="A34" s="232"/>
      <c r="B34" s="233"/>
      <c r="C34" s="252" t="s">
        <v>210</v>
      </c>
      <c r="D34" s="237" t="s">
        <v>49</v>
      </c>
    </row>
    <row r="35" spans="1:4" ht="12.75">
      <c r="A35" s="232"/>
      <c r="B35" s="233"/>
      <c r="C35" s="252" t="s">
        <v>211</v>
      </c>
      <c r="D35" s="237" t="s">
        <v>145</v>
      </c>
    </row>
    <row r="36" spans="1:4" ht="12.75">
      <c r="A36" s="232"/>
      <c r="B36" s="233"/>
      <c r="C36" s="252" t="s">
        <v>212</v>
      </c>
      <c r="D36" s="237" t="s">
        <v>146</v>
      </c>
    </row>
    <row r="37" spans="1:4" ht="12.75">
      <c r="A37" s="232"/>
      <c r="B37" s="233"/>
      <c r="C37" s="252" t="s">
        <v>214</v>
      </c>
      <c r="D37" s="253" t="s">
        <v>217</v>
      </c>
    </row>
    <row r="38" spans="1:4" ht="12.75">
      <c r="A38" s="232"/>
      <c r="B38" s="233"/>
      <c r="C38" s="252" t="s">
        <v>215</v>
      </c>
      <c r="D38" s="237" t="s">
        <v>115</v>
      </c>
    </row>
    <row r="39" spans="1:4" ht="12.75">
      <c r="A39" s="232"/>
      <c r="B39" s="233"/>
      <c r="C39" s="252" t="s">
        <v>216</v>
      </c>
      <c r="D39" s="237" t="s">
        <v>158</v>
      </c>
    </row>
    <row r="40" spans="1:4" ht="13.5" thickBot="1">
      <c r="A40" s="238"/>
      <c r="B40" s="239"/>
      <c r="C40" s="240"/>
      <c r="D40" s="241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zoomScalePageLayoutView="0" workbookViewId="0" topLeftCell="A1">
      <selection activeCell="H13" sqref="H13"/>
    </sheetView>
  </sheetViews>
  <sheetFormatPr defaultColWidth="9.00390625" defaultRowHeight="12.75"/>
  <cols>
    <col min="1" max="1" width="6.875" style="4" customWidth="1"/>
    <col min="2" max="2" width="37.625" style="3" customWidth="1"/>
    <col min="3" max="8" width="12.875" style="3" customWidth="1"/>
    <col min="9" max="9" width="13.875" style="3" customWidth="1"/>
    <col min="10" max="16384" width="9.375" style="3" customWidth="1"/>
  </cols>
  <sheetData>
    <row r="1" ht="14.25" thickBot="1">
      <c r="I1" s="39" t="s">
        <v>91</v>
      </c>
    </row>
    <row r="2" spans="1:9" s="365" customFormat="1" ht="26.25" customHeight="1">
      <c r="A2" s="481" t="s">
        <v>323</v>
      </c>
      <c r="B2" s="476" t="s">
        <v>342</v>
      </c>
      <c r="C2" s="483" t="s">
        <v>343</v>
      </c>
      <c r="D2" s="483" t="s">
        <v>416</v>
      </c>
      <c r="E2" s="478" t="s">
        <v>344</v>
      </c>
      <c r="F2" s="479"/>
      <c r="G2" s="479"/>
      <c r="H2" s="480"/>
      <c r="I2" s="476" t="s">
        <v>345</v>
      </c>
    </row>
    <row r="3" spans="1:9" s="369" customFormat="1" ht="32.25" customHeight="1" thickBot="1">
      <c r="A3" s="482"/>
      <c r="B3" s="477"/>
      <c r="C3" s="477"/>
      <c r="D3" s="484"/>
      <c r="E3" s="406" t="s">
        <v>328</v>
      </c>
      <c r="F3" s="407" t="s">
        <v>346</v>
      </c>
      <c r="G3" s="407" t="s">
        <v>417</v>
      </c>
      <c r="H3" s="408" t="s">
        <v>418</v>
      </c>
      <c r="I3" s="477"/>
    </row>
    <row r="4" spans="1:9" s="374" customFormat="1" ht="18" customHeight="1" thickBot="1">
      <c r="A4" s="409">
        <v>1</v>
      </c>
      <c r="B4" s="410">
        <v>2</v>
      </c>
      <c r="C4" s="411">
        <v>3</v>
      </c>
      <c r="D4" s="410">
        <v>4</v>
      </c>
      <c r="E4" s="409">
        <v>5</v>
      </c>
      <c r="F4" s="411">
        <v>6</v>
      </c>
      <c r="G4" s="411">
        <v>7</v>
      </c>
      <c r="H4" s="412">
        <v>8</v>
      </c>
      <c r="I4" s="413" t="s">
        <v>347</v>
      </c>
    </row>
    <row r="5" spans="1:9" ht="33.75" customHeight="1" thickBot="1">
      <c r="A5" s="16" t="s">
        <v>2</v>
      </c>
      <c r="B5" s="376" t="s">
        <v>348</v>
      </c>
      <c r="C5" s="414"/>
      <c r="D5" s="415">
        <f>SUM(D6:D7)</f>
        <v>0</v>
      </c>
      <c r="E5" s="416">
        <f>SUM(E6:E7)</f>
        <v>0</v>
      </c>
      <c r="F5" s="417">
        <f>SUM(F6:F7)</f>
        <v>0</v>
      </c>
      <c r="G5" s="417">
        <f>SUM(G6:G7)</f>
        <v>0</v>
      </c>
      <c r="H5" s="418">
        <f>SUM(H6:H7)</f>
        <v>0</v>
      </c>
      <c r="I5" s="419">
        <f>SUM(D5:H5)</f>
        <v>0</v>
      </c>
    </row>
    <row r="6" spans="1:9" ht="21" customHeight="1">
      <c r="A6" s="420" t="s">
        <v>4</v>
      </c>
      <c r="B6" s="381" t="s">
        <v>349</v>
      </c>
      <c r="C6" s="383"/>
      <c r="D6" s="421"/>
      <c r="E6" s="384"/>
      <c r="F6" s="68"/>
      <c r="G6" s="68"/>
      <c r="H6" s="69"/>
      <c r="I6" s="422">
        <f>SUM(D6:H6)</f>
        <v>0</v>
      </c>
    </row>
    <row r="7" spans="1:9" ht="21" customHeight="1" thickBot="1">
      <c r="A7" s="420" t="s">
        <v>6</v>
      </c>
      <c r="B7" s="381" t="s">
        <v>350</v>
      </c>
      <c r="C7" s="383"/>
      <c r="D7" s="421"/>
      <c r="E7" s="384"/>
      <c r="F7" s="68"/>
      <c r="G7" s="68"/>
      <c r="H7" s="69"/>
      <c r="I7" s="422">
        <f>SUM(D7:H7)</f>
        <v>0</v>
      </c>
    </row>
    <row r="8" spans="1:9" ht="36" customHeight="1" thickBot="1">
      <c r="A8" s="16" t="s">
        <v>7</v>
      </c>
      <c r="B8" s="423" t="s">
        <v>351</v>
      </c>
      <c r="C8" s="414"/>
      <c r="D8" s="415">
        <f aca="true" t="shared" si="0" ref="D8:I8">SUM(D9:D12)</f>
        <v>0</v>
      </c>
      <c r="E8" s="415">
        <f t="shared" si="0"/>
        <v>0</v>
      </c>
      <c r="F8" s="415">
        <f t="shared" si="0"/>
        <v>1384</v>
      </c>
      <c r="G8" s="415">
        <f t="shared" si="0"/>
        <v>1384</v>
      </c>
      <c r="H8" s="415">
        <f t="shared" si="0"/>
        <v>4073</v>
      </c>
      <c r="I8" s="415">
        <f t="shared" si="0"/>
        <v>6841</v>
      </c>
    </row>
    <row r="9" spans="1:9" ht="21" customHeight="1">
      <c r="A9" s="420" t="s">
        <v>8</v>
      </c>
      <c r="B9" s="381" t="s">
        <v>352</v>
      </c>
      <c r="C9" s="383"/>
      <c r="D9" s="421"/>
      <c r="E9" s="384"/>
      <c r="F9" s="68"/>
      <c r="G9" s="68"/>
      <c r="H9" s="69"/>
      <c r="I9" s="422">
        <f aca="true" t="shared" si="1" ref="I9:I17">SUM(D9:H9)</f>
        <v>0</v>
      </c>
    </row>
    <row r="10" spans="1:9" ht="21" customHeight="1">
      <c r="A10" s="420" t="s">
        <v>9</v>
      </c>
      <c r="B10" s="424" t="s">
        <v>353</v>
      </c>
      <c r="C10" s="383"/>
      <c r="D10" s="421"/>
      <c r="E10" s="384"/>
      <c r="F10" s="68"/>
      <c r="G10" s="68"/>
      <c r="H10" s="69"/>
      <c r="I10" s="422">
        <f t="shared" si="1"/>
        <v>0</v>
      </c>
    </row>
    <row r="11" spans="1:9" ht="21" customHeight="1">
      <c r="A11" s="420" t="s">
        <v>10</v>
      </c>
      <c r="B11" s="381" t="s">
        <v>354</v>
      </c>
      <c r="C11" s="383">
        <v>2013</v>
      </c>
      <c r="D11" s="421"/>
      <c r="E11" s="384"/>
      <c r="F11" s="68">
        <v>1039</v>
      </c>
      <c r="G11" s="68">
        <v>1039</v>
      </c>
      <c r="H11" s="69">
        <v>3118</v>
      </c>
      <c r="I11" s="422">
        <f t="shared" si="1"/>
        <v>5196</v>
      </c>
    </row>
    <row r="12" spans="1:9" ht="18" customHeight="1" thickBot="1">
      <c r="A12" s="420" t="s">
        <v>11</v>
      </c>
      <c r="B12" s="381" t="s">
        <v>355</v>
      </c>
      <c r="C12" s="383">
        <v>2013</v>
      </c>
      <c r="D12" s="421"/>
      <c r="E12" s="384"/>
      <c r="F12" s="68">
        <v>345</v>
      </c>
      <c r="G12" s="68">
        <v>345</v>
      </c>
      <c r="H12" s="69">
        <v>955</v>
      </c>
      <c r="I12" s="422">
        <f t="shared" si="1"/>
        <v>1645</v>
      </c>
    </row>
    <row r="13" spans="1:9" ht="21" customHeight="1" thickBot="1">
      <c r="A13" s="16" t="s">
        <v>12</v>
      </c>
      <c r="B13" s="423" t="s">
        <v>356</v>
      </c>
      <c r="C13" s="414"/>
      <c r="D13" s="415">
        <f>SUM(D14:D14)</f>
        <v>0</v>
      </c>
      <c r="E13" s="416">
        <f>SUM(E14:E14)</f>
        <v>0</v>
      </c>
      <c r="F13" s="417">
        <f>SUM(F14:F14)</f>
        <v>0</v>
      </c>
      <c r="G13" s="417">
        <f>SUM(G14:G14)</f>
        <v>0</v>
      </c>
      <c r="H13" s="418">
        <f>SUM(H14:H14)</f>
        <v>0</v>
      </c>
      <c r="I13" s="419">
        <f t="shared" si="1"/>
        <v>0</v>
      </c>
    </row>
    <row r="14" spans="1:9" ht="21" customHeight="1" thickBot="1">
      <c r="A14" s="420" t="s">
        <v>13</v>
      </c>
      <c r="B14" s="381" t="s">
        <v>331</v>
      </c>
      <c r="C14" s="383"/>
      <c r="D14" s="421"/>
      <c r="E14" s="384"/>
      <c r="F14" s="68"/>
      <c r="G14" s="68"/>
      <c r="H14" s="69"/>
      <c r="I14" s="422">
        <f t="shared" si="1"/>
        <v>0</v>
      </c>
    </row>
    <row r="15" spans="1:9" ht="21" customHeight="1" thickBot="1">
      <c r="A15" s="16" t="s">
        <v>14</v>
      </c>
      <c r="B15" s="423" t="s">
        <v>357</v>
      </c>
      <c r="C15" s="414"/>
      <c r="D15" s="415">
        <f>SUM(D16:D16)</f>
        <v>0</v>
      </c>
      <c r="E15" s="416">
        <f>SUM(E16:E16)</f>
        <v>0</v>
      </c>
      <c r="F15" s="417">
        <f>SUM(F16:F16)</f>
        <v>0</v>
      </c>
      <c r="G15" s="417">
        <f>SUM(G16:G16)</f>
        <v>0</v>
      </c>
      <c r="H15" s="418">
        <f>SUM(H16:H16)</f>
        <v>0</v>
      </c>
      <c r="I15" s="419">
        <f t="shared" si="1"/>
        <v>0</v>
      </c>
    </row>
    <row r="16" spans="1:9" ht="21" customHeight="1" thickBot="1">
      <c r="A16" s="420" t="s">
        <v>15</v>
      </c>
      <c r="B16" s="381"/>
      <c r="C16" s="383"/>
      <c r="D16" s="421"/>
      <c r="E16" s="384"/>
      <c r="F16" s="68"/>
      <c r="G16" s="68"/>
      <c r="H16" s="69"/>
      <c r="I16" s="422">
        <f t="shared" si="1"/>
        <v>0</v>
      </c>
    </row>
    <row r="17" spans="1:9" ht="21" customHeight="1" thickBot="1">
      <c r="A17" s="16" t="s">
        <v>16</v>
      </c>
      <c r="B17" s="376" t="s">
        <v>358</v>
      </c>
      <c r="C17" s="425"/>
      <c r="D17" s="415">
        <f>D5+D8+D13+D15</f>
        <v>0</v>
      </c>
      <c r="E17" s="416">
        <f>E5+E8+E13+E15</f>
        <v>0</v>
      </c>
      <c r="F17" s="417">
        <f>F5+F8+F13+F15</f>
        <v>1384</v>
      </c>
      <c r="G17" s="417">
        <f>G5+G8+G13+G15</f>
        <v>1384</v>
      </c>
      <c r="H17" s="418">
        <f>H5+H8+H13+H15</f>
        <v>4073</v>
      </c>
      <c r="I17" s="419">
        <f t="shared" si="1"/>
        <v>6841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3" customFormat="1" ht="24" customHeight="1" thickBot="1">
      <c r="A4" s="315"/>
      <c r="B4" s="475" t="s">
        <v>91</v>
      </c>
      <c r="C4" s="475"/>
    </row>
    <row r="5" spans="1:3" s="8" customFormat="1" ht="22.5" customHeight="1" thickBot="1">
      <c r="A5" s="316" t="s">
        <v>308</v>
      </c>
      <c r="B5" s="328" t="s">
        <v>321</v>
      </c>
      <c r="C5" s="325" t="s">
        <v>322</v>
      </c>
    </row>
    <row r="6" spans="1:3" ht="34.5" customHeight="1">
      <c r="A6" s="317" t="s">
        <v>419</v>
      </c>
      <c r="B6" s="126">
        <v>11349</v>
      </c>
      <c r="C6" s="318">
        <v>8798</v>
      </c>
    </row>
    <row r="7" spans="1:3" ht="30" customHeight="1">
      <c r="A7" s="319"/>
      <c r="B7" s="72"/>
      <c r="C7" s="320"/>
    </row>
    <row r="8" spans="1:3" ht="26.25" customHeight="1">
      <c r="A8" s="321"/>
      <c r="B8" s="72"/>
      <c r="C8" s="320"/>
    </row>
    <row r="9" spans="1:3" ht="26.25" customHeight="1">
      <c r="A9" s="321"/>
      <c r="B9" s="72"/>
      <c r="C9" s="320"/>
    </row>
    <row r="10" spans="1:3" ht="31.5" customHeight="1">
      <c r="A10" s="321"/>
      <c r="B10" s="72"/>
      <c r="C10" s="320"/>
    </row>
    <row r="11" spans="1:3" ht="18" customHeight="1" thickBot="1">
      <c r="A11" s="319"/>
      <c r="B11" s="72"/>
      <c r="C11" s="320"/>
    </row>
    <row r="12" spans="1:3" ht="25.5" customHeight="1" thickBot="1">
      <c r="A12" s="323" t="s">
        <v>99</v>
      </c>
      <c r="B12" s="163">
        <f>SUM(B6:B11)</f>
        <v>11349</v>
      </c>
      <c r="C12" s="329">
        <f>SUM(C6:C11)</f>
        <v>8798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H4" sqref="H4"/>
    </sheetView>
  </sheetViews>
  <sheetFormatPr defaultColWidth="9.00390625" defaultRowHeight="12.75"/>
  <cols>
    <col min="1" max="1" width="6.875" style="4" customWidth="1"/>
    <col min="2" max="2" width="43.50390625" style="3" customWidth="1"/>
    <col min="3" max="4" width="12.875" style="3" customWidth="1"/>
    <col min="5" max="5" width="14.625" style="3" customWidth="1"/>
    <col min="6" max="6" width="13.50390625" style="3" customWidth="1"/>
    <col min="7" max="7" width="13.875" style="3" customWidth="1"/>
    <col min="8" max="8" width="15.375" style="3" customWidth="1"/>
    <col min="9" max="16384" width="9.375" style="3" customWidth="1"/>
  </cols>
  <sheetData>
    <row r="1" ht="14.25" thickBot="1">
      <c r="H1" s="39" t="s">
        <v>91</v>
      </c>
    </row>
    <row r="2" spans="1:8" s="365" customFormat="1" ht="26.25" customHeight="1">
      <c r="A2" s="485" t="s">
        <v>323</v>
      </c>
      <c r="B2" s="487" t="s">
        <v>324</v>
      </c>
      <c r="C2" s="485" t="s">
        <v>325</v>
      </c>
      <c r="D2" s="485" t="s">
        <v>326</v>
      </c>
      <c r="E2" s="362" t="s">
        <v>327</v>
      </c>
      <c r="F2" s="363"/>
      <c r="G2" s="363"/>
      <c r="H2" s="364"/>
    </row>
    <row r="3" spans="1:8" s="369" customFormat="1" ht="32.25" customHeight="1" thickBot="1">
      <c r="A3" s="486"/>
      <c r="B3" s="488"/>
      <c r="C3" s="488"/>
      <c r="D3" s="486"/>
      <c r="E3" s="366" t="s">
        <v>328</v>
      </c>
      <c r="F3" s="367" t="s">
        <v>346</v>
      </c>
      <c r="G3" s="367" t="s">
        <v>417</v>
      </c>
      <c r="H3" s="368" t="s">
        <v>420</v>
      </c>
    </row>
    <row r="4" spans="1:8" s="374" customFormat="1" ht="18" customHeight="1" thickBot="1">
      <c r="A4" s="370">
        <v>1</v>
      </c>
      <c r="B4" s="371">
        <v>2</v>
      </c>
      <c r="C4" s="371">
        <v>3</v>
      </c>
      <c r="D4" s="372">
        <v>4</v>
      </c>
      <c r="E4" s="370">
        <v>5</v>
      </c>
      <c r="F4" s="372">
        <v>6</v>
      </c>
      <c r="G4" s="372">
        <v>7</v>
      </c>
      <c r="H4" s="373">
        <v>8</v>
      </c>
    </row>
    <row r="5" spans="1:8" ht="18" customHeight="1" thickBot="1">
      <c r="A5" s="375" t="s">
        <v>2</v>
      </c>
      <c r="B5" s="376" t="s">
        <v>329</v>
      </c>
      <c r="C5" s="377"/>
      <c r="D5" s="378"/>
      <c r="E5" s="379">
        <f>SUM(E6:E9)</f>
        <v>0</v>
      </c>
      <c r="F5" s="76">
        <f>SUM(F6:F9)</f>
        <v>0</v>
      </c>
      <c r="G5" s="76">
        <f>SUM(G6:G9)</f>
        <v>0</v>
      </c>
      <c r="H5" s="329">
        <f>SUM(H6:H9)</f>
        <v>0</v>
      </c>
    </row>
    <row r="6" spans="1:8" ht="18" customHeight="1">
      <c r="A6" s="380" t="s">
        <v>4</v>
      </c>
      <c r="B6" s="381" t="s">
        <v>330</v>
      </c>
      <c r="C6" s="382"/>
      <c r="D6" s="383"/>
      <c r="E6" s="384"/>
      <c r="F6" s="68"/>
      <c r="G6" s="68"/>
      <c r="H6" s="69"/>
    </row>
    <row r="7" spans="1:8" ht="18" customHeight="1">
      <c r="A7" s="380" t="s">
        <v>6</v>
      </c>
      <c r="B7" s="381" t="s">
        <v>331</v>
      </c>
      <c r="C7" s="382"/>
      <c r="D7" s="383"/>
      <c r="E7" s="384"/>
      <c r="F7" s="68"/>
      <c r="G7" s="68"/>
      <c r="H7" s="69"/>
    </row>
    <row r="8" spans="1:8" ht="18" customHeight="1">
      <c r="A8" s="380" t="s">
        <v>7</v>
      </c>
      <c r="B8" s="381" t="s">
        <v>331</v>
      </c>
      <c r="C8" s="382"/>
      <c r="D8" s="383"/>
      <c r="E8" s="384"/>
      <c r="F8" s="68"/>
      <c r="G8" s="68"/>
      <c r="H8" s="69"/>
    </row>
    <row r="9" spans="1:8" ht="18" customHeight="1" thickBot="1">
      <c r="A9" s="380" t="s">
        <v>8</v>
      </c>
      <c r="B9" s="381" t="s">
        <v>331</v>
      </c>
      <c r="C9" s="382"/>
      <c r="D9" s="383"/>
      <c r="E9" s="384"/>
      <c r="F9" s="68"/>
      <c r="G9" s="68"/>
      <c r="H9" s="69"/>
    </row>
    <row r="10" spans="1:8" ht="18" customHeight="1" thickBot="1">
      <c r="A10" s="375" t="s">
        <v>9</v>
      </c>
      <c r="B10" s="376" t="s">
        <v>332</v>
      </c>
      <c r="C10" s="377"/>
      <c r="D10" s="378"/>
      <c r="E10" s="379">
        <f>SUM(E11:E14)</f>
        <v>0</v>
      </c>
      <c r="F10" s="310">
        <f>SUM(F11:F14)</f>
        <v>5196</v>
      </c>
      <c r="G10" s="310">
        <f>SUM(G11:G14)</f>
        <v>4157</v>
      </c>
      <c r="H10" s="312">
        <f>SUM(H11:H14)</f>
        <v>3118</v>
      </c>
    </row>
    <row r="11" spans="1:8" ht="18" customHeight="1">
      <c r="A11" s="380" t="s">
        <v>10</v>
      </c>
      <c r="B11" s="381" t="s">
        <v>333</v>
      </c>
      <c r="C11" s="382">
        <v>2013</v>
      </c>
      <c r="D11" s="383">
        <v>2018</v>
      </c>
      <c r="E11" s="384"/>
      <c r="F11" s="68">
        <v>5196</v>
      </c>
      <c r="G11" s="68">
        <v>4157</v>
      </c>
      <c r="H11" s="69">
        <v>3118</v>
      </c>
    </row>
    <row r="12" spans="1:8" ht="18" customHeight="1">
      <c r="A12" s="380" t="s">
        <v>11</v>
      </c>
      <c r="B12" s="381" t="s">
        <v>334</v>
      </c>
      <c r="C12" s="382"/>
      <c r="D12" s="383"/>
      <c r="E12" s="384"/>
      <c r="F12" s="68"/>
      <c r="G12" s="68"/>
      <c r="H12" s="69"/>
    </row>
    <row r="13" spans="1:8" ht="18" customHeight="1">
      <c r="A13" s="380" t="s">
        <v>12</v>
      </c>
      <c r="B13" s="381" t="s">
        <v>331</v>
      </c>
      <c r="C13" s="382"/>
      <c r="D13" s="383"/>
      <c r="E13" s="384"/>
      <c r="F13" s="68"/>
      <c r="G13" s="68"/>
      <c r="H13" s="69"/>
    </row>
    <row r="14" spans="1:8" ht="18" customHeight="1" thickBot="1">
      <c r="A14" s="380" t="s">
        <v>13</v>
      </c>
      <c r="B14" s="381" t="s">
        <v>331</v>
      </c>
      <c r="C14" s="382"/>
      <c r="D14" s="383"/>
      <c r="E14" s="384"/>
      <c r="F14" s="68"/>
      <c r="G14" s="68"/>
      <c r="H14" s="69"/>
    </row>
    <row r="15" spans="1:8" ht="18" customHeight="1" thickBot="1">
      <c r="A15" s="375" t="s">
        <v>14</v>
      </c>
      <c r="B15" s="376" t="s">
        <v>335</v>
      </c>
      <c r="C15" s="377"/>
      <c r="D15" s="378"/>
      <c r="E15" s="385">
        <f>E5+E10</f>
        <v>0</v>
      </c>
      <c r="F15" s="76">
        <f>F5+F10</f>
        <v>5196</v>
      </c>
      <c r="G15" s="76">
        <f>G5+G10</f>
        <v>4157</v>
      </c>
      <c r="H15" s="329">
        <f>H5+H10</f>
        <v>3118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7.875" style="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3" customFormat="1" ht="24" customHeight="1" thickBot="1">
      <c r="A1" s="315"/>
      <c r="B1" s="314" t="s">
        <v>91</v>
      </c>
    </row>
    <row r="2" spans="1:2" s="8" customFormat="1" ht="22.5" customHeight="1" thickBot="1">
      <c r="A2" s="316" t="s">
        <v>302</v>
      </c>
      <c r="B2" s="325" t="s">
        <v>135</v>
      </c>
    </row>
    <row r="3" spans="1:2" ht="18" customHeight="1">
      <c r="A3" s="326" t="s">
        <v>167</v>
      </c>
      <c r="B3" s="386"/>
    </row>
    <row r="4" spans="1:2" ht="18" customHeight="1">
      <c r="A4" s="319" t="s">
        <v>303</v>
      </c>
      <c r="B4" s="69">
        <v>120</v>
      </c>
    </row>
    <row r="5" spans="1:2" ht="18" customHeight="1">
      <c r="A5" s="319" t="s">
        <v>421</v>
      </c>
      <c r="B5" s="69">
        <v>3829</v>
      </c>
    </row>
    <row r="6" spans="1:2" ht="18" customHeight="1">
      <c r="A6" s="319" t="s">
        <v>422</v>
      </c>
      <c r="B6" s="69">
        <v>3231</v>
      </c>
    </row>
    <row r="7" spans="1:2" ht="29.25" customHeight="1">
      <c r="A7" s="319" t="s">
        <v>423</v>
      </c>
      <c r="B7" s="69">
        <v>15831</v>
      </c>
    </row>
    <row r="8" spans="1:2" ht="18" customHeight="1">
      <c r="A8" s="319" t="s">
        <v>424</v>
      </c>
      <c r="B8" s="69">
        <v>30</v>
      </c>
    </row>
    <row r="9" spans="1:2" ht="18" customHeight="1">
      <c r="A9" s="319" t="s">
        <v>425</v>
      </c>
      <c r="B9" s="69">
        <v>300</v>
      </c>
    </row>
    <row r="10" spans="1:2" ht="18" customHeight="1">
      <c r="A10" s="319" t="s">
        <v>304</v>
      </c>
      <c r="B10" s="69">
        <v>250</v>
      </c>
    </row>
    <row r="11" spans="1:2" ht="18" customHeight="1">
      <c r="A11" s="319" t="s">
        <v>305</v>
      </c>
      <c r="B11" s="69">
        <v>200</v>
      </c>
    </row>
    <row r="12" spans="1:2" ht="19.5" customHeight="1">
      <c r="A12" s="319" t="s">
        <v>426</v>
      </c>
      <c r="B12" s="69">
        <v>200</v>
      </c>
    </row>
    <row r="13" spans="1:2" ht="27" customHeight="1">
      <c r="A13" s="319" t="s">
        <v>427</v>
      </c>
      <c r="B13" s="69">
        <v>52</v>
      </c>
    </row>
    <row r="14" spans="1:2" ht="24">
      <c r="A14" s="319" t="s">
        <v>428</v>
      </c>
      <c r="B14" s="69">
        <v>161</v>
      </c>
    </row>
    <row r="15" spans="1:2" ht="18" customHeight="1">
      <c r="A15" s="327" t="s">
        <v>306</v>
      </c>
      <c r="B15" s="69"/>
    </row>
    <row r="16" spans="1:2" ht="18" customHeight="1">
      <c r="A16" s="321" t="s">
        <v>307</v>
      </c>
      <c r="B16" s="69"/>
    </row>
    <row r="17" spans="1:2" ht="18" customHeight="1">
      <c r="A17" s="434" t="s">
        <v>429</v>
      </c>
      <c r="B17" s="69">
        <v>3547</v>
      </c>
    </row>
    <row r="18" spans="1:2" ht="18" customHeight="1">
      <c r="A18" s="319" t="s">
        <v>430</v>
      </c>
      <c r="B18" s="69">
        <v>350</v>
      </c>
    </row>
    <row r="19" spans="1:2" ht="24">
      <c r="A19" s="319" t="s">
        <v>431</v>
      </c>
      <c r="B19" s="69">
        <v>50</v>
      </c>
    </row>
    <row r="20" spans="1:2" ht="18" customHeight="1" thickBot="1">
      <c r="A20" s="321"/>
      <c r="B20" s="69"/>
    </row>
    <row r="21" spans="1:2" ht="18" customHeight="1" thickBot="1">
      <c r="A21" s="323" t="s">
        <v>99</v>
      </c>
      <c r="B21" s="329">
        <f>SUM(B3:B20)</f>
        <v>28151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50390625" style="405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388" customFormat="1" ht="15.75" thickBot="1">
      <c r="A1" s="387"/>
      <c r="D1" s="389" t="s">
        <v>91</v>
      </c>
    </row>
    <row r="2" spans="1:4" s="390" customFormat="1" ht="48" customHeight="1" thickBot="1">
      <c r="A2" s="316" t="s">
        <v>0</v>
      </c>
      <c r="B2" s="324" t="s">
        <v>1</v>
      </c>
      <c r="C2" s="324" t="s">
        <v>336</v>
      </c>
      <c r="D2" s="325" t="s">
        <v>337</v>
      </c>
    </row>
    <row r="3" spans="1:4" s="390" customFormat="1" ht="18" customHeight="1" thickBot="1">
      <c r="A3" s="391">
        <v>1</v>
      </c>
      <c r="B3" s="392">
        <v>2</v>
      </c>
      <c r="C3" s="392">
        <v>3</v>
      </c>
      <c r="D3" s="184">
        <v>4</v>
      </c>
    </row>
    <row r="4" spans="1:4" ht="18" customHeight="1">
      <c r="A4" s="393" t="s">
        <v>2</v>
      </c>
      <c r="B4" s="394" t="s">
        <v>338</v>
      </c>
      <c r="C4" s="66">
        <v>9749</v>
      </c>
      <c r="D4" s="386">
        <v>649</v>
      </c>
    </row>
    <row r="5" spans="1:4" ht="18" customHeight="1">
      <c r="A5" s="395" t="s">
        <v>4</v>
      </c>
      <c r="B5" s="396" t="s">
        <v>339</v>
      </c>
      <c r="C5" s="68">
        <v>611</v>
      </c>
      <c r="D5" s="69">
        <v>61</v>
      </c>
    </row>
    <row r="6" spans="1:4" ht="18" customHeight="1">
      <c r="A6" s="395" t="s">
        <v>6</v>
      </c>
      <c r="B6" s="396" t="s">
        <v>340</v>
      </c>
      <c r="C6" s="68">
        <v>189</v>
      </c>
      <c r="D6" s="69">
        <v>63</v>
      </c>
    </row>
    <row r="7" spans="1:4" ht="18" customHeight="1">
      <c r="A7" s="395" t="s">
        <v>8</v>
      </c>
      <c r="B7" s="396" t="s">
        <v>341</v>
      </c>
      <c r="C7" s="68">
        <v>500</v>
      </c>
      <c r="D7" s="69">
        <v>50</v>
      </c>
    </row>
    <row r="8" spans="1:4" ht="18" customHeight="1">
      <c r="A8" s="395" t="s">
        <v>10</v>
      </c>
      <c r="B8" s="396"/>
      <c r="C8" s="68"/>
      <c r="D8" s="69"/>
    </row>
    <row r="9" spans="1:4" ht="18" customHeight="1">
      <c r="A9" s="395" t="s">
        <v>11</v>
      </c>
      <c r="B9" s="396"/>
      <c r="C9" s="68"/>
      <c r="D9" s="69"/>
    </row>
    <row r="10" spans="1:4" ht="18" customHeight="1">
      <c r="A10" s="395" t="s">
        <v>13</v>
      </c>
      <c r="B10" s="396"/>
      <c r="C10" s="68"/>
      <c r="D10" s="69"/>
    </row>
    <row r="11" spans="1:4" ht="18" customHeight="1">
      <c r="A11" s="395" t="s">
        <v>14</v>
      </c>
      <c r="B11" s="396"/>
      <c r="C11" s="68"/>
      <c r="D11" s="69"/>
    </row>
    <row r="12" spans="1:4" ht="18" customHeight="1">
      <c r="A12" s="395" t="s">
        <v>15</v>
      </c>
      <c r="B12" s="396"/>
      <c r="C12" s="68"/>
      <c r="D12" s="69"/>
    </row>
    <row r="13" spans="1:4" ht="18" customHeight="1">
      <c r="A13" s="395" t="s">
        <v>16</v>
      </c>
      <c r="B13" s="396"/>
      <c r="C13" s="68"/>
      <c r="D13" s="69"/>
    </row>
    <row r="14" spans="1:4" ht="18" customHeight="1">
      <c r="A14" s="395" t="s">
        <v>17</v>
      </c>
      <c r="B14" s="396"/>
      <c r="C14" s="68"/>
      <c r="D14" s="69"/>
    </row>
    <row r="15" spans="1:4" ht="18" customHeight="1">
      <c r="A15" s="395" t="s">
        <v>18</v>
      </c>
      <c r="B15" s="396"/>
      <c r="C15" s="68"/>
      <c r="D15" s="69"/>
    </row>
    <row r="16" spans="1:4" ht="18" customHeight="1">
      <c r="A16" s="395" t="s">
        <v>19</v>
      </c>
      <c r="B16" s="396"/>
      <c r="C16" s="68"/>
      <c r="D16" s="69"/>
    </row>
    <row r="17" spans="1:4" ht="18" customHeight="1">
      <c r="A17" s="395" t="s">
        <v>20</v>
      </c>
      <c r="B17" s="396"/>
      <c r="C17" s="68"/>
      <c r="D17" s="69"/>
    </row>
    <row r="18" spans="1:4" ht="18" customHeight="1">
      <c r="A18" s="395" t="s">
        <v>21</v>
      </c>
      <c r="B18" s="396"/>
      <c r="C18" s="68"/>
      <c r="D18" s="69"/>
    </row>
    <row r="19" spans="1:4" ht="18" customHeight="1">
      <c r="A19" s="395" t="s">
        <v>22</v>
      </c>
      <c r="B19" s="396"/>
      <c r="C19" s="68"/>
      <c r="D19" s="69"/>
    </row>
    <row r="20" spans="1:4" ht="18" customHeight="1">
      <c r="A20" s="395" t="s">
        <v>23</v>
      </c>
      <c r="B20" s="396"/>
      <c r="C20" s="68"/>
      <c r="D20" s="69"/>
    </row>
    <row r="21" spans="1:4" ht="18" customHeight="1">
      <c r="A21" s="395" t="s">
        <v>24</v>
      </c>
      <c r="B21" s="396"/>
      <c r="C21" s="68"/>
      <c r="D21" s="69"/>
    </row>
    <row r="22" spans="1:4" ht="18" customHeight="1">
      <c r="A22" s="395" t="s">
        <v>25</v>
      </c>
      <c r="B22" s="396"/>
      <c r="C22" s="68"/>
      <c r="D22" s="69"/>
    </row>
    <row r="23" spans="1:4" ht="18" customHeight="1">
      <c r="A23" s="395" t="s">
        <v>26</v>
      </c>
      <c r="B23" s="396"/>
      <c r="C23" s="68"/>
      <c r="D23" s="69"/>
    </row>
    <row r="24" spans="1:4" ht="18" customHeight="1">
      <c r="A24" s="395" t="s">
        <v>27</v>
      </c>
      <c r="B24" s="396"/>
      <c r="C24" s="68"/>
      <c r="D24" s="69"/>
    </row>
    <row r="25" spans="1:4" ht="18" customHeight="1">
      <c r="A25" s="395" t="s">
        <v>28</v>
      </c>
      <c r="B25" s="396"/>
      <c r="C25" s="68"/>
      <c r="D25" s="69"/>
    </row>
    <row r="26" spans="1:4" ht="18" customHeight="1">
      <c r="A26" s="395" t="s">
        <v>29</v>
      </c>
      <c r="B26" s="396"/>
      <c r="C26" s="68"/>
      <c r="D26" s="69"/>
    </row>
    <row r="27" spans="1:4" ht="18" customHeight="1">
      <c r="A27" s="395" t="s">
        <v>30</v>
      </c>
      <c r="B27" s="396"/>
      <c r="C27" s="68"/>
      <c r="D27" s="69"/>
    </row>
    <row r="28" spans="1:4" ht="18" customHeight="1" thickBot="1">
      <c r="A28" s="397" t="s">
        <v>32</v>
      </c>
      <c r="B28" s="398"/>
      <c r="C28" s="399"/>
      <c r="D28" s="400"/>
    </row>
    <row r="29" spans="1:4" ht="18" customHeight="1" thickBot="1">
      <c r="A29" s="401" t="s">
        <v>33</v>
      </c>
      <c r="B29" s="402" t="s">
        <v>243</v>
      </c>
      <c r="C29" s="403">
        <f>SUM(C4:C28)</f>
        <v>11049</v>
      </c>
      <c r="D29" s="404">
        <f>SUM(D4:D28)</f>
        <v>823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13" sqref="C13:N20"/>
    </sheetView>
  </sheetViews>
  <sheetFormatPr defaultColWidth="9.00390625" defaultRowHeight="12.75"/>
  <cols>
    <col min="1" max="1" width="6.375" style="259" customWidth="1"/>
    <col min="2" max="2" width="29.00390625" style="294" customWidth="1"/>
    <col min="3" max="4" width="9.00390625" style="294" customWidth="1"/>
    <col min="5" max="5" width="9.50390625" style="294" customWidth="1"/>
    <col min="6" max="6" width="8.875" style="294" customWidth="1"/>
    <col min="7" max="7" width="8.625" style="294" customWidth="1"/>
    <col min="8" max="8" width="8.875" style="294" customWidth="1"/>
    <col min="9" max="9" width="8.125" style="294" customWidth="1"/>
    <col min="10" max="14" width="9.50390625" style="294" customWidth="1"/>
    <col min="15" max="15" width="12.625" style="259" customWidth="1"/>
    <col min="16" max="16" width="9.375" style="293" customWidth="1"/>
    <col min="17" max="16384" width="9.375" style="294" customWidth="1"/>
  </cols>
  <sheetData>
    <row r="1" spans="1:16" s="259" customFormat="1" ht="25.5" customHeight="1" thickBot="1">
      <c r="A1" s="254" t="s">
        <v>0</v>
      </c>
      <c r="B1" s="255" t="s">
        <v>92</v>
      </c>
      <c r="C1" s="256" t="s">
        <v>231</v>
      </c>
      <c r="D1" s="256" t="s">
        <v>232</v>
      </c>
      <c r="E1" s="256" t="s">
        <v>233</v>
      </c>
      <c r="F1" s="256" t="s">
        <v>234</v>
      </c>
      <c r="G1" s="256" t="s">
        <v>235</v>
      </c>
      <c r="H1" s="256" t="s">
        <v>236</v>
      </c>
      <c r="I1" s="256" t="s">
        <v>237</v>
      </c>
      <c r="J1" s="256" t="s">
        <v>238</v>
      </c>
      <c r="K1" s="256" t="s">
        <v>239</v>
      </c>
      <c r="L1" s="256" t="s">
        <v>240</v>
      </c>
      <c r="M1" s="256" t="s">
        <v>241</v>
      </c>
      <c r="N1" s="256" t="s">
        <v>242</v>
      </c>
      <c r="O1" s="257" t="s">
        <v>243</v>
      </c>
      <c r="P1" s="258"/>
    </row>
    <row r="2" spans="1:16" s="265" customFormat="1" ht="15" customHeight="1" thickBot="1">
      <c r="A2" s="260" t="s">
        <v>2</v>
      </c>
      <c r="B2" s="261" t="s">
        <v>59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  <c r="P2" s="264"/>
    </row>
    <row r="3" spans="1:16" s="275" customFormat="1" ht="13.5" customHeight="1">
      <c r="A3" s="270" t="s">
        <v>6</v>
      </c>
      <c r="B3" s="271" t="s">
        <v>245</v>
      </c>
      <c r="C3" s="272">
        <v>1450</v>
      </c>
      <c r="D3" s="272">
        <v>2450</v>
      </c>
      <c r="E3" s="272">
        <v>13865</v>
      </c>
      <c r="F3" s="272">
        <v>1725</v>
      </c>
      <c r="G3" s="272">
        <v>1710</v>
      </c>
      <c r="H3" s="272">
        <v>1700</v>
      </c>
      <c r="I3" s="272">
        <v>1520</v>
      </c>
      <c r="J3" s="272">
        <v>1150</v>
      </c>
      <c r="K3" s="272">
        <v>13150</v>
      </c>
      <c r="L3" s="272">
        <v>1355</v>
      </c>
      <c r="M3" s="272">
        <v>1380</v>
      </c>
      <c r="N3" s="272">
        <v>1014</v>
      </c>
      <c r="O3" s="273">
        <f aca="true" t="shared" si="0" ref="O3:O11">SUM(C3:N3)</f>
        <v>42469</v>
      </c>
      <c r="P3" s="274"/>
    </row>
    <row r="4" spans="1:16" s="275" customFormat="1" ht="13.5" customHeight="1">
      <c r="A4" s="266" t="s">
        <v>7</v>
      </c>
      <c r="B4" s="276" t="s">
        <v>246</v>
      </c>
      <c r="C4" s="277">
        <v>2644</v>
      </c>
      <c r="D4" s="277">
        <v>2962</v>
      </c>
      <c r="E4" s="277">
        <v>2490</v>
      </c>
      <c r="F4" s="277">
        <v>2450</v>
      </c>
      <c r="G4" s="277">
        <v>2460</v>
      </c>
      <c r="H4" s="277">
        <v>4275</v>
      </c>
      <c r="I4" s="277">
        <v>2495</v>
      </c>
      <c r="J4" s="277">
        <v>2490</v>
      </c>
      <c r="K4" s="277">
        <v>2495</v>
      </c>
      <c r="L4" s="277">
        <v>2493</v>
      </c>
      <c r="M4" s="277">
        <v>2650</v>
      </c>
      <c r="N4" s="277">
        <v>2822</v>
      </c>
      <c r="O4" s="278">
        <f t="shared" si="0"/>
        <v>32726</v>
      </c>
      <c r="P4" s="274"/>
    </row>
    <row r="5" spans="1:16" s="275" customFormat="1" ht="13.5" customHeight="1">
      <c r="A5" s="266" t="s">
        <v>8</v>
      </c>
      <c r="B5" s="271" t="s">
        <v>247</v>
      </c>
      <c r="C5" s="272"/>
      <c r="D5" s="272"/>
      <c r="E5" s="272"/>
      <c r="F5" s="272"/>
      <c r="G5" s="272">
        <v>5</v>
      </c>
      <c r="H5" s="272"/>
      <c r="I5" s="272"/>
      <c r="J5" s="272"/>
      <c r="K5" s="272"/>
      <c r="L5" s="272"/>
      <c r="M5" s="272"/>
      <c r="N5" s="272"/>
      <c r="O5" s="273">
        <f t="shared" si="0"/>
        <v>5</v>
      </c>
      <c r="P5" s="274"/>
    </row>
    <row r="6" spans="1:16" s="275" customFormat="1" ht="13.5" customHeight="1">
      <c r="A6" s="266" t="s">
        <v>9</v>
      </c>
      <c r="B6" s="271" t="s">
        <v>248</v>
      </c>
      <c r="C6" s="272">
        <v>277</v>
      </c>
      <c r="D6" s="272">
        <v>277</v>
      </c>
      <c r="E6" s="272">
        <v>4773</v>
      </c>
      <c r="F6" s="272">
        <v>683</v>
      </c>
      <c r="G6" s="272">
        <v>610</v>
      </c>
      <c r="H6" s="272">
        <v>365</v>
      </c>
      <c r="I6" s="272">
        <v>852</v>
      </c>
      <c r="J6" s="272">
        <v>2577</v>
      </c>
      <c r="K6" s="272">
        <v>539</v>
      </c>
      <c r="L6" s="272">
        <v>765</v>
      </c>
      <c r="M6" s="272">
        <v>277</v>
      </c>
      <c r="N6" s="272">
        <v>4375</v>
      </c>
      <c r="O6" s="273">
        <f t="shared" si="0"/>
        <v>16370</v>
      </c>
      <c r="P6" s="274"/>
    </row>
    <row r="7" spans="1:16" s="275" customFormat="1" ht="13.5" customHeight="1">
      <c r="A7" s="266" t="s">
        <v>10</v>
      </c>
      <c r="B7" s="271" t="s">
        <v>112</v>
      </c>
      <c r="C7" s="272"/>
      <c r="D7" s="272"/>
      <c r="E7" s="272"/>
      <c r="F7" s="272">
        <v>4772</v>
      </c>
      <c r="G7" s="272">
        <v>311</v>
      </c>
      <c r="H7" s="272">
        <v>95</v>
      </c>
      <c r="I7" s="272">
        <v>152</v>
      </c>
      <c r="J7" s="272"/>
      <c r="K7" s="272">
        <v>95</v>
      </c>
      <c r="L7" s="272"/>
      <c r="M7" s="272">
        <v>3547</v>
      </c>
      <c r="N7" s="272"/>
      <c r="O7" s="273">
        <f t="shared" si="0"/>
        <v>8972</v>
      </c>
      <c r="P7" s="274"/>
    </row>
    <row r="8" spans="1:16" s="275" customFormat="1" ht="13.5" customHeight="1">
      <c r="A8" s="266" t="s">
        <v>11</v>
      </c>
      <c r="B8" s="271" t="s">
        <v>153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>
        <f t="shared" si="0"/>
        <v>0</v>
      </c>
      <c r="P8" s="274"/>
    </row>
    <row r="9" spans="1:16" s="275" customFormat="1" ht="13.5" customHeight="1">
      <c r="A9" s="266" t="s">
        <v>12</v>
      </c>
      <c r="B9" s="271" t="s">
        <v>249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>
        <f t="shared" si="0"/>
        <v>0</v>
      </c>
      <c r="P9" s="274"/>
    </row>
    <row r="10" spans="1:16" s="275" customFormat="1" ht="13.5" customHeight="1" thickBot="1">
      <c r="A10" s="266" t="s">
        <v>13</v>
      </c>
      <c r="B10" s="279" t="s">
        <v>250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1">
        <f t="shared" si="0"/>
        <v>0</v>
      </c>
      <c r="P10" s="274"/>
    </row>
    <row r="11" spans="1:16" s="265" customFormat="1" ht="15.75" customHeight="1" thickBot="1">
      <c r="A11" s="260" t="s">
        <v>14</v>
      </c>
      <c r="B11" s="282" t="s">
        <v>251</v>
      </c>
      <c r="C11" s="283">
        <f aca="true" t="shared" si="1" ref="C11:N11">SUM(C3:C10)</f>
        <v>4371</v>
      </c>
      <c r="D11" s="283">
        <f t="shared" si="1"/>
        <v>5689</v>
      </c>
      <c r="E11" s="283">
        <f t="shared" si="1"/>
        <v>21128</v>
      </c>
      <c r="F11" s="283">
        <f t="shared" si="1"/>
        <v>9630</v>
      </c>
      <c r="G11" s="283">
        <f t="shared" si="1"/>
        <v>5096</v>
      </c>
      <c r="H11" s="283">
        <f t="shared" si="1"/>
        <v>6435</v>
      </c>
      <c r="I11" s="283">
        <f t="shared" si="1"/>
        <v>5019</v>
      </c>
      <c r="J11" s="283">
        <f t="shared" si="1"/>
        <v>6217</v>
      </c>
      <c r="K11" s="283">
        <f t="shared" si="1"/>
        <v>16279</v>
      </c>
      <c r="L11" s="283">
        <f t="shared" si="1"/>
        <v>4613</v>
      </c>
      <c r="M11" s="283">
        <f t="shared" si="1"/>
        <v>7854</v>
      </c>
      <c r="N11" s="283">
        <f t="shared" si="1"/>
        <v>8211</v>
      </c>
      <c r="O11" s="284">
        <f t="shared" si="0"/>
        <v>100542</v>
      </c>
      <c r="P11" s="264"/>
    </row>
    <row r="12" spans="1:16" s="265" customFormat="1" ht="15" customHeight="1" thickBot="1">
      <c r="A12" s="260" t="s">
        <v>15</v>
      </c>
      <c r="B12" s="285" t="s">
        <v>75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63"/>
      <c r="P12" s="264"/>
    </row>
    <row r="13" spans="1:16" s="275" customFormat="1" ht="13.5" customHeight="1">
      <c r="A13" s="287" t="s">
        <v>16</v>
      </c>
      <c r="B13" s="276" t="s">
        <v>94</v>
      </c>
      <c r="C13" s="277">
        <v>1601</v>
      </c>
      <c r="D13" s="277">
        <v>1499</v>
      </c>
      <c r="E13" s="277">
        <v>1503</v>
      </c>
      <c r="F13" s="277">
        <v>1586</v>
      </c>
      <c r="G13" s="277">
        <v>1585</v>
      </c>
      <c r="H13" s="277">
        <v>1658</v>
      </c>
      <c r="I13" s="277">
        <v>1589</v>
      </c>
      <c r="J13" s="277">
        <v>1520</v>
      </c>
      <c r="K13" s="277">
        <v>1525</v>
      </c>
      <c r="L13" s="277">
        <v>1525</v>
      </c>
      <c r="M13" s="277">
        <v>1535</v>
      </c>
      <c r="N13" s="277">
        <v>1531</v>
      </c>
      <c r="O13" s="278">
        <f aca="true" t="shared" si="2" ref="O13:O22">SUM(C13:N13)</f>
        <v>18657</v>
      </c>
      <c r="P13" s="274"/>
    </row>
    <row r="14" spans="1:16" s="275" customFormat="1" ht="13.5" customHeight="1">
      <c r="A14" s="270" t="s">
        <v>17</v>
      </c>
      <c r="B14" s="271" t="s">
        <v>252</v>
      </c>
      <c r="C14" s="272">
        <v>587</v>
      </c>
      <c r="D14" s="272">
        <v>407</v>
      </c>
      <c r="E14" s="272">
        <v>407</v>
      </c>
      <c r="F14" s="272">
        <v>428</v>
      </c>
      <c r="G14" s="272">
        <v>430</v>
      </c>
      <c r="H14" s="272">
        <v>458</v>
      </c>
      <c r="I14" s="272">
        <v>431</v>
      </c>
      <c r="J14" s="272">
        <v>412</v>
      </c>
      <c r="K14" s="272">
        <v>410</v>
      </c>
      <c r="L14" s="272">
        <v>409</v>
      </c>
      <c r="M14" s="272">
        <v>409</v>
      </c>
      <c r="N14" s="272">
        <v>426</v>
      </c>
      <c r="O14" s="273">
        <f t="shared" si="2"/>
        <v>5214</v>
      </c>
      <c r="P14" s="274"/>
    </row>
    <row r="15" spans="1:16" s="275" customFormat="1" ht="13.5" customHeight="1">
      <c r="A15" s="270" t="s">
        <v>18</v>
      </c>
      <c r="B15" s="271" t="s">
        <v>78</v>
      </c>
      <c r="C15" s="272">
        <v>3060</v>
      </c>
      <c r="D15" s="272">
        <v>3070</v>
      </c>
      <c r="E15" s="272">
        <v>3475</v>
      </c>
      <c r="F15" s="272">
        <v>3125</v>
      </c>
      <c r="G15" s="272">
        <v>2980</v>
      </c>
      <c r="H15" s="272">
        <v>3668</v>
      </c>
      <c r="I15" s="272">
        <v>3576</v>
      </c>
      <c r="J15" s="272">
        <v>3263</v>
      </c>
      <c r="K15" s="272">
        <v>2685</v>
      </c>
      <c r="L15" s="272">
        <v>2840</v>
      </c>
      <c r="M15" s="272">
        <v>2865</v>
      </c>
      <c r="N15" s="272">
        <v>3428</v>
      </c>
      <c r="O15" s="273">
        <f t="shared" si="2"/>
        <v>38035</v>
      </c>
      <c r="P15" s="274"/>
    </row>
    <row r="16" spans="1:16" s="275" customFormat="1" ht="13.5" customHeight="1">
      <c r="A16" s="270" t="s">
        <v>19</v>
      </c>
      <c r="B16" s="271" t="s">
        <v>253</v>
      </c>
      <c r="C16" s="272"/>
      <c r="D16" s="272"/>
      <c r="E16" s="272"/>
      <c r="F16" s="272"/>
      <c r="G16" s="272"/>
      <c r="H16" s="272"/>
      <c r="I16" s="272">
        <v>1500</v>
      </c>
      <c r="J16" s="272"/>
      <c r="K16" s="272"/>
      <c r="L16" s="272"/>
      <c r="M16" s="272"/>
      <c r="N16" s="272"/>
      <c r="O16" s="273">
        <f t="shared" si="2"/>
        <v>1500</v>
      </c>
      <c r="P16" s="274"/>
    </row>
    <row r="17" spans="1:16" s="275" customFormat="1" ht="13.5" customHeight="1">
      <c r="A17" s="270" t="s">
        <v>20</v>
      </c>
      <c r="B17" s="271" t="s">
        <v>254</v>
      </c>
      <c r="C17" s="272"/>
      <c r="D17" s="272">
        <v>1560</v>
      </c>
      <c r="E17" s="272">
        <v>2400</v>
      </c>
      <c r="F17" s="272">
        <v>2482</v>
      </c>
      <c r="G17" s="272">
        <v>2445</v>
      </c>
      <c r="H17" s="272">
        <v>2405</v>
      </c>
      <c r="I17" s="272">
        <v>2280</v>
      </c>
      <c r="J17" s="272">
        <v>2055</v>
      </c>
      <c r="K17" s="272">
        <v>1482</v>
      </c>
      <c r="L17" s="272">
        <v>1795</v>
      </c>
      <c r="M17" s="272">
        <v>1635</v>
      </c>
      <c r="N17" s="272">
        <v>4065</v>
      </c>
      <c r="O17" s="273">
        <f t="shared" si="2"/>
        <v>24604</v>
      </c>
      <c r="P17" s="274"/>
    </row>
    <row r="18" spans="1:16" s="275" customFormat="1" ht="13.5" customHeight="1">
      <c r="A18" s="270" t="s">
        <v>21</v>
      </c>
      <c r="B18" s="271" t="s">
        <v>255</v>
      </c>
      <c r="C18" s="272">
        <v>370</v>
      </c>
      <c r="D18" s="272">
        <v>345</v>
      </c>
      <c r="E18" s="272">
        <v>310</v>
      </c>
      <c r="F18" s="272">
        <v>270</v>
      </c>
      <c r="G18" s="272">
        <v>255</v>
      </c>
      <c r="H18" s="272">
        <v>220</v>
      </c>
      <c r="I18" s="272">
        <v>225</v>
      </c>
      <c r="J18" s="272">
        <v>215</v>
      </c>
      <c r="K18" s="272">
        <v>230</v>
      </c>
      <c r="L18" s="272">
        <v>245</v>
      </c>
      <c r="M18" s="272">
        <v>325</v>
      </c>
      <c r="N18" s="272">
        <v>370</v>
      </c>
      <c r="O18" s="273">
        <f t="shared" si="2"/>
        <v>3380</v>
      </c>
      <c r="P18" s="274"/>
    </row>
    <row r="19" spans="1:16" s="275" customFormat="1" ht="13.5" customHeight="1">
      <c r="A19" s="270" t="s">
        <v>22</v>
      </c>
      <c r="B19" s="271" t="s">
        <v>49</v>
      </c>
      <c r="C19" s="272"/>
      <c r="D19" s="272"/>
      <c r="E19" s="272"/>
      <c r="F19" s="272">
        <v>2543</v>
      </c>
      <c r="G19" s="272">
        <v>100</v>
      </c>
      <c r="H19" s="272">
        <v>1157</v>
      </c>
      <c r="I19" s="272">
        <v>1426</v>
      </c>
      <c r="J19" s="272">
        <v>1800</v>
      </c>
      <c r="K19" s="272"/>
      <c r="L19" s="272"/>
      <c r="M19" s="272">
        <v>3775</v>
      </c>
      <c r="N19" s="272"/>
      <c r="O19" s="273">
        <f t="shared" si="2"/>
        <v>10801</v>
      </c>
      <c r="P19" s="274"/>
    </row>
    <row r="20" spans="1:16" s="275" customFormat="1" ht="13.5" customHeight="1">
      <c r="A20" s="270" t="s">
        <v>23</v>
      </c>
      <c r="B20" s="271" t="s">
        <v>256</v>
      </c>
      <c r="C20" s="272"/>
      <c r="D20" s="272"/>
      <c r="E20" s="272">
        <v>3547</v>
      </c>
      <c r="F20" s="272"/>
      <c r="G20" s="272"/>
      <c r="H20" s="272"/>
      <c r="I20" s="272"/>
      <c r="J20" s="272"/>
      <c r="K20" s="272"/>
      <c r="L20" s="272"/>
      <c r="M20" s="272"/>
      <c r="N20" s="272"/>
      <c r="O20" s="273">
        <f t="shared" si="2"/>
        <v>3547</v>
      </c>
      <c r="P20" s="274"/>
    </row>
    <row r="21" spans="1:16" s="275" customFormat="1" ht="13.5" customHeight="1" thickBot="1">
      <c r="A21" s="270" t="s">
        <v>24</v>
      </c>
      <c r="B21" s="271" t="s">
        <v>115</v>
      </c>
      <c r="C21" s="280"/>
      <c r="D21" s="280"/>
      <c r="E21" s="280"/>
      <c r="F21" s="272"/>
      <c r="G21" s="272"/>
      <c r="H21" s="272"/>
      <c r="I21" s="272"/>
      <c r="J21" s="272"/>
      <c r="K21" s="272"/>
      <c r="L21" s="272"/>
      <c r="M21" s="272"/>
      <c r="N21" s="272"/>
      <c r="O21" s="273">
        <f t="shared" si="2"/>
        <v>0</v>
      </c>
      <c r="P21" s="274"/>
    </row>
    <row r="22" spans="1:16" s="265" customFormat="1" ht="15.75" customHeight="1" thickBot="1">
      <c r="A22" s="288" t="s">
        <v>26</v>
      </c>
      <c r="B22" s="282" t="s">
        <v>257</v>
      </c>
      <c r="C22" s="283">
        <f aca="true" t="shared" si="3" ref="C22:N22">SUM(C13:C21)</f>
        <v>5618</v>
      </c>
      <c r="D22" s="283">
        <f t="shared" si="3"/>
        <v>6881</v>
      </c>
      <c r="E22" s="283">
        <f t="shared" si="3"/>
        <v>11642</v>
      </c>
      <c r="F22" s="283">
        <f t="shared" si="3"/>
        <v>10434</v>
      </c>
      <c r="G22" s="283">
        <f t="shared" si="3"/>
        <v>7795</v>
      </c>
      <c r="H22" s="283">
        <f t="shared" si="3"/>
        <v>9566</v>
      </c>
      <c r="I22" s="283">
        <f t="shared" si="3"/>
        <v>11027</v>
      </c>
      <c r="J22" s="283">
        <f t="shared" si="3"/>
        <v>9265</v>
      </c>
      <c r="K22" s="283">
        <f t="shared" si="3"/>
        <v>6332</v>
      </c>
      <c r="L22" s="283">
        <f t="shared" si="3"/>
        <v>6814</v>
      </c>
      <c r="M22" s="283">
        <f t="shared" si="3"/>
        <v>10544</v>
      </c>
      <c r="N22" s="283">
        <f t="shared" si="3"/>
        <v>9820</v>
      </c>
      <c r="O22" s="284">
        <f t="shared" si="2"/>
        <v>105738</v>
      </c>
      <c r="P22" s="264"/>
    </row>
    <row r="23" ht="15.75">
      <c r="A23" s="295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2013. évre&amp;R&amp;"Times New Roman CE,Félkövér dőlt"&amp;12 14.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B1">
      <selection activeCell="G28" sqref="G28"/>
    </sheetView>
  </sheetViews>
  <sheetFormatPr defaultColWidth="9.00390625" defaultRowHeight="12.75"/>
  <cols>
    <col min="1" max="1" width="6.375" style="259" customWidth="1"/>
    <col min="2" max="2" width="29.00390625" style="294" customWidth="1"/>
    <col min="3" max="4" width="9.00390625" style="294" customWidth="1"/>
    <col min="5" max="5" width="9.50390625" style="294" customWidth="1"/>
    <col min="6" max="6" width="8.875" style="294" customWidth="1"/>
    <col min="7" max="7" width="8.625" style="294" customWidth="1"/>
    <col min="8" max="8" width="8.875" style="294" customWidth="1"/>
    <col min="9" max="9" width="8.125" style="294" customWidth="1"/>
    <col min="10" max="14" width="9.50390625" style="294" customWidth="1"/>
    <col min="15" max="15" width="12.625" style="259" customWidth="1"/>
    <col min="16" max="16" width="9.375" style="293" customWidth="1"/>
    <col min="17" max="16384" width="9.375" style="294" customWidth="1"/>
  </cols>
  <sheetData>
    <row r="1" spans="1:16" s="259" customFormat="1" ht="25.5" customHeight="1" thickBot="1">
      <c r="A1" s="254" t="s">
        <v>0</v>
      </c>
      <c r="B1" s="255" t="s">
        <v>92</v>
      </c>
      <c r="C1" s="256" t="s">
        <v>231</v>
      </c>
      <c r="D1" s="256" t="s">
        <v>232</v>
      </c>
      <c r="E1" s="256" t="s">
        <v>233</v>
      </c>
      <c r="F1" s="256" t="s">
        <v>234</v>
      </c>
      <c r="G1" s="256" t="s">
        <v>235</v>
      </c>
      <c r="H1" s="256" t="s">
        <v>236</v>
      </c>
      <c r="I1" s="256" t="s">
        <v>237</v>
      </c>
      <c r="J1" s="256" t="s">
        <v>238</v>
      </c>
      <c r="K1" s="256" t="s">
        <v>239</v>
      </c>
      <c r="L1" s="256" t="s">
        <v>240</v>
      </c>
      <c r="M1" s="256" t="s">
        <v>241</v>
      </c>
      <c r="N1" s="256" t="s">
        <v>242</v>
      </c>
      <c r="O1" s="257" t="s">
        <v>243</v>
      </c>
      <c r="P1" s="258"/>
    </row>
    <row r="2" spans="1:16" s="265" customFormat="1" ht="15" customHeight="1" thickBot="1">
      <c r="A2" s="260" t="s">
        <v>2</v>
      </c>
      <c r="B2" s="261" t="s">
        <v>59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  <c r="P2" s="264"/>
    </row>
    <row r="3" spans="1:16" s="265" customFormat="1" ht="15" customHeight="1">
      <c r="A3" s="266" t="s">
        <v>4</v>
      </c>
      <c r="B3" s="267" t="s">
        <v>244</v>
      </c>
      <c r="C3" s="268">
        <v>6944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>
        <f aca="true" t="shared" si="0" ref="O3:O12">SUM(C3:N3)</f>
        <v>6944</v>
      </c>
      <c r="P3" s="264"/>
    </row>
    <row r="4" spans="1:16" s="275" customFormat="1" ht="13.5" customHeight="1">
      <c r="A4" s="270" t="s">
        <v>6</v>
      </c>
      <c r="B4" s="271" t="s">
        <v>245</v>
      </c>
      <c r="C4" s="272">
        <v>1450</v>
      </c>
      <c r="D4" s="272">
        <v>2450</v>
      </c>
      <c r="E4" s="272">
        <v>13865</v>
      </c>
      <c r="F4" s="272">
        <v>1725</v>
      </c>
      <c r="G4" s="272">
        <v>1710</v>
      </c>
      <c r="H4" s="272">
        <v>1700</v>
      </c>
      <c r="I4" s="272">
        <v>1520</v>
      </c>
      <c r="J4" s="272">
        <v>1150</v>
      </c>
      <c r="K4" s="272">
        <v>13150</v>
      </c>
      <c r="L4" s="272">
        <v>1355</v>
      </c>
      <c r="M4" s="272">
        <v>1380</v>
      </c>
      <c r="N4" s="272">
        <v>1014</v>
      </c>
      <c r="O4" s="273">
        <f t="shared" si="0"/>
        <v>42469</v>
      </c>
      <c r="P4" s="274"/>
    </row>
    <row r="5" spans="1:16" s="275" customFormat="1" ht="13.5" customHeight="1">
      <c r="A5" s="266" t="s">
        <v>7</v>
      </c>
      <c r="B5" s="276" t="s">
        <v>246</v>
      </c>
      <c r="C5" s="277">
        <v>2644</v>
      </c>
      <c r="D5" s="277">
        <v>2962</v>
      </c>
      <c r="E5" s="277">
        <v>2490</v>
      </c>
      <c r="F5" s="277">
        <v>2450</v>
      </c>
      <c r="G5" s="277">
        <v>2460</v>
      </c>
      <c r="H5" s="277">
        <v>4275</v>
      </c>
      <c r="I5" s="277">
        <v>2495</v>
      </c>
      <c r="J5" s="277">
        <v>2490</v>
      </c>
      <c r="K5" s="277">
        <v>2495</v>
      </c>
      <c r="L5" s="277">
        <v>2493</v>
      </c>
      <c r="M5" s="277">
        <v>2650</v>
      </c>
      <c r="N5" s="277">
        <v>2822</v>
      </c>
      <c r="O5" s="278">
        <f t="shared" si="0"/>
        <v>32726</v>
      </c>
      <c r="P5" s="274"/>
    </row>
    <row r="6" spans="1:16" s="275" customFormat="1" ht="13.5" customHeight="1">
      <c r="A6" s="266" t="s">
        <v>8</v>
      </c>
      <c r="B6" s="271" t="s">
        <v>247</v>
      </c>
      <c r="C6" s="272"/>
      <c r="D6" s="272"/>
      <c r="E6" s="272"/>
      <c r="F6" s="272"/>
      <c r="G6" s="272">
        <v>5</v>
      </c>
      <c r="H6" s="272"/>
      <c r="I6" s="272"/>
      <c r="J6" s="272"/>
      <c r="K6" s="272"/>
      <c r="L6" s="272"/>
      <c r="M6" s="272"/>
      <c r="N6" s="272"/>
      <c r="O6" s="273">
        <f t="shared" si="0"/>
        <v>5</v>
      </c>
      <c r="P6" s="274"/>
    </row>
    <row r="7" spans="1:16" s="275" customFormat="1" ht="13.5" customHeight="1">
      <c r="A7" s="266" t="s">
        <v>9</v>
      </c>
      <c r="B7" s="271" t="s">
        <v>248</v>
      </c>
      <c r="C7" s="272">
        <v>277</v>
      </c>
      <c r="D7" s="272">
        <v>277</v>
      </c>
      <c r="E7" s="272">
        <v>4773</v>
      </c>
      <c r="F7" s="272">
        <v>683</v>
      </c>
      <c r="G7" s="272">
        <v>610</v>
      </c>
      <c r="H7" s="272">
        <v>365</v>
      </c>
      <c r="I7" s="272">
        <v>852</v>
      </c>
      <c r="J7" s="272">
        <v>2577</v>
      </c>
      <c r="K7" s="272">
        <v>539</v>
      </c>
      <c r="L7" s="272">
        <v>765</v>
      </c>
      <c r="M7" s="272">
        <v>277</v>
      </c>
      <c r="N7" s="272">
        <v>4375</v>
      </c>
      <c r="O7" s="273">
        <f t="shared" si="0"/>
        <v>16370</v>
      </c>
      <c r="P7" s="274"/>
    </row>
    <row r="8" spans="1:16" s="275" customFormat="1" ht="13.5" customHeight="1">
      <c r="A8" s="266" t="s">
        <v>10</v>
      </c>
      <c r="B8" s="271" t="s">
        <v>112</v>
      </c>
      <c r="C8" s="272"/>
      <c r="D8" s="272"/>
      <c r="E8" s="272"/>
      <c r="F8" s="272">
        <v>4772</v>
      </c>
      <c r="G8" s="272">
        <v>311</v>
      </c>
      <c r="H8" s="272">
        <v>95</v>
      </c>
      <c r="I8" s="272">
        <v>152</v>
      </c>
      <c r="J8" s="272"/>
      <c r="K8" s="272">
        <v>95</v>
      </c>
      <c r="L8" s="272"/>
      <c r="M8" s="272">
        <v>3547</v>
      </c>
      <c r="N8" s="272"/>
      <c r="O8" s="273">
        <f t="shared" si="0"/>
        <v>8972</v>
      </c>
      <c r="P8" s="274"/>
    </row>
    <row r="9" spans="1:16" s="275" customFormat="1" ht="13.5" customHeight="1">
      <c r="A9" s="266" t="s">
        <v>11</v>
      </c>
      <c r="B9" s="271" t="s">
        <v>153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>
        <f t="shared" si="0"/>
        <v>0</v>
      </c>
      <c r="P9" s="274"/>
    </row>
    <row r="10" spans="1:16" s="275" customFormat="1" ht="13.5" customHeight="1">
      <c r="A10" s="266" t="s">
        <v>12</v>
      </c>
      <c r="B10" s="271" t="s">
        <v>249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>
        <f t="shared" si="0"/>
        <v>0</v>
      </c>
      <c r="P10" s="274"/>
    </row>
    <row r="11" spans="1:16" s="275" customFormat="1" ht="13.5" customHeight="1" thickBot="1">
      <c r="A11" s="266" t="s">
        <v>13</v>
      </c>
      <c r="B11" s="279" t="s">
        <v>250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>
        <f t="shared" si="0"/>
        <v>0</v>
      </c>
      <c r="P11" s="274"/>
    </row>
    <row r="12" spans="1:16" s="265" customFormat="1" ht="15.75" customHeight="1" thickBot="1">
      <c r="A12" s="260" t="s">
        <v>14</v>
      </c>
      <c r="B12" s="282" t="s">
        <v>251</v>
      </c>
      <c r="C12" s="283">
        <f aca="true" t="shared" si="1" ref="C12:N12">SUM(C3:C11)</f>
        <v>11315</v>
      </c>
      <c r="D12" s="283">
        <f t="shared" si="1"/>
        <v>5689</v>
      </c>
      <c r="E12" s="283">
        <f t="shared" si="1"/>
        <v>21128</v>
      </c>
      <c r="F12" s="283">
        <f t="shared" si="1"/>
        <v>9630</v>
      </c>
      <c r="G12" s="283">
        <f t="shared" si="1"/>
        <v>5096</v>
      </c>
      <c r="H12" s="283">
        <f t="shared" si="1"/>
        <v>6435</v>
      </c>
      <c r="I12" s="283">
        <f t="shared" si="1"/>
        <v>5019</v>
      </c>
      <c r="J12" s="283">
        <f t="shared" si="1"/>
        <v>6217</v>
      </c>
      <c r="K12" s="283">
        <f t="shared" si="1"/>
        <v>16279</v>
      </c>
      <c r="L12" s="283">
        <f t="shared" si="1"/>
        <v>4613</v>
      </c>
      <c r="M12" s="283">
        <f t="shared" si="1"/>
        <v>7854</v>
      </c>
      <c r="N12" s="283">
        <f t="shared" si="1"/>
        <v>8211</v>
      </c>
      <c r="O12" s="284">
        <f t="shared" si="0"/>
        <v>107486</v>
      </c>
      <c r="P12" s="264"/>
    </row>
    <row r="13" spans="1:16" s="265" customFormat="1" ht="15" customHeight="1" thickBot="1">
      <c r="A13" s="260" t="s">
        <v>15</v>
      </c>
      <c r="B13" s="285" t="s">
        <v>75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63"/>
      <c r="P13" s="264"/>
    </row>
    <row r="14" spans="1:16" s="275" customFormat="1" ht="13.5" customHeight="1">
      <c r="A14" s="287" t="s">
        <v>16</v>
      </c>
      <c r="B14" s="276" t="s">
        <v>94</v>
      </c>
      <c r="C14" s="277">
        <v>1601</v>
      </c>
      <c r="D14" s="277">
        <v>1499</v>
      </c>
      <c r="E14" s="277">
        <v>1503</v>
      </c>
      <c r="F14" s="277">
        <v>1586</v>
      </c>
      <c r="G14" s="277">
        <v>1585</v>
      </c>
      <c r="H14" s="277">
        <v>1658</v>
      </c>
      <c r="I14" s="277">
        <v>1589</v>
      </c>
      <c r="J14" s="277">
        <v>1520</v>
      </c>
      <c r="K14" s="277">
        <v>1525</v>
      </c>
      <c r="L14" s="277">
        <v>1525</v>
      </c>
      <c r="M14" s="277">
        <v>1535</v>
      </c>
      <c r="N14" s="277">
        <v>1531</v>
      </c>
      <c r="O14" s="278">
        <f aca="true" t="shared" si="2" ref="O14:O24">SUM(C14:N14)</f>
        <v>18657</v>
      </c>
      <c r="P14" s="274"/>
    </row>
    <row r="15" spans="1:16" s="275" customFormat="1" ht="13.5" customHeight="1">
      <c r="A15" s="270" t="s">
        <v>17</v>
      </c>
      <c r="B15" s="271" t="s">
        <v>252</v>
      </c>
      <c r="C15" s="272">
        <v>587</v>
      </c>
      <c r="D15" s="272">
        <v>407</v>
      </c>
      <c r="E15" s="272">
        <v>407</v>
      </c>
      <c r="F15" s="272">
        <v>428</v>
      </c>
      <c r="G15" s="272">
        <v>430</v>
      </c>
      <c r="H15" s="272">
        <v>458</v>
      </c>
      <c r="I15" s="272">
        <v>431</v>
      </c>
      <c r="J15" s="272">
        <v>412</v>
      </c>
      <c r="K15" s="272">
        <v>410</v>
      </c>
      <c r="L15" s="272">
        <v>409</v>
      </c>
      <c r="M15" s="272">
        <v>409</v>
      </c>
      <c r="N15" s="272">
        <v>426</v>
      </c>
      <c r="O15" s="273">
        <f t="shared" si="2"/>
        <v>5214</v>
      </c>
      <c r="P15" s="274"/>
    </row>
    <row r="16" spans="1:16" s="275" customFormat="1" ht="13.5" customHeight="1">
      <c r="A16" s="270" t="s">
        <v>18</v>
      </c>
      <c r="B16" s="271" t="s">
        <v>78</v>
      </c>
      <c r="C16" s="272">
        <v>3060</v>
      </c>
      <c r="D16" s="272">
        <v>3070</v>
      </c>
      <c r="E16" s="272">
        <v>3475</v>
      </c>
      <c r="F16" s="272">
        <v>3125</v>
      </c>
      <c r="G16" s="272">
        <v>2980</v>
      </c>
      <c r="H16" s="272">
        <v>3668</v>
      </c>
      <c r="I16" s="272">
        <v>3576</v>
      </c>
      <c r="J16" s="272">
        <v>3263</v>
      </c>
      <c r="K16" s="272">
        <v>2685</v>
      </c>
      <c r="L16" s="272">
        <v>2840</v>
      </c>
      <c r="M16" s="272">
        <v>2865</v>
      </c>
      <c r="N16" s="272">
        <v>3428</v>
      </c>
      <c r="O16" s="273">
        <f t="shared" si="2"/>
        <v>38035</v>
      </c>
      <c r="P16" s="274"/>
    </row>
    <row r="17" spans="1:16" s="275" customFormat="1" ht="13.5" customHeight="1">
      <c r="A17" s="270" t="s">
        <v>19</v>
      </c>
      <c r="B17" s="271" t="s">
        <v>253</v>
      </c>
      <c r="C17" s="272"/>
      <c r="D17" s="272"/>
      <c r="E17" s="272"/>
      <c r="F17" s="272"/>
      <c r="G17" s="272"/>
      <c r="H17" s="272"/>
      <c r="I17" s="272">
        <v>1500</v>
      </c>
      <c r="J17" s="272"/>
      <c r="K17" s="272"/>
      <c r="L17" s="272"/>
      <c r="M17" s="272"/>
      <c r="N17" s="272"/>
      <c r="O17" s="273">
        <f t="shared" si="2"/>
        <v>1500</v>
      </c>
      <c r="P17" s="274"/>
    </row>
    <row r="18" spans="1:16" s="275" customFormat="1" ht="13.5" customHeight="1">
      <c r="A18" s="270" t="s">
        <v>20</v>
      </c>
      <c r="B18" s="271" t="s">
        <v>254</v>
      </c>
      <c r="C18" s="272"/>
      <c r="D18" s="272">
        <v>1560</v>
      </c>
      <c r="E18" s="272">
        <v>2400</v>
      </c>
      <c r="F18" s="272">
        <v>2482</v>
      </c>
      <c r="G18" s="272">
        <v>2445</v>
      </c>
      <c r="H18" s="272">
        <v>2405</v>
      </c>
      <c r="I18" s="272">
        <v>2280</v>
      </c>
      <c r="J18" s="272">
        <v>2055</v>
      </c>
      <c r="K18" s="272">
        <v>1482</v>
      </c>
      <c r="L18" s="272">
        <v>1795</v>
      </c>
      <c r="M18" s="272">
        <v>1635</v>
      </c>
      <c r="N18" s="272">
        <v>4065</v>
      </c>
      <c r="O18" s="273">
        <f t="shared" si="2"/>
        <v>24604</v>
      </c>
      <c r="P18" s="274"/>
    </row>
    <row r="19" spans="1:16" s="275" customFormat="1" ht="13.5" customHeight="1">
      <c r="A19" s="270" t="s">
        <v>21</v>
      </c>
      <c r="B19" s="271" t="s">
        <v>255</v>
      </c>
      <c r="C19" s="272">
        <v>370</v>
      </c>
      <c r="D19" s="272">
        <v>345</v>
      </c>
      <c r="E19" s="272">
        <v>310</v>
      </c>
      <c r="F19" s="272">
        <v>270</v>
      </c>
      <c r="G19" s="272">
        <v>255</v>
      </c>
      <c r="H19" s="272">
        <v>220</v>
      </c>
      <c r="I19" s="272">
        <v>225</v>
      </c>
      <c r="J19" s="272">
        <v>215</v>
      </c>
      <c r="K19" s="272">
        <v>230</v>
      </c>
      <c r="L19" s="272">
        <v>245</v>
      </c>
      <c r="M19" s="272">
        <v>325</v>
      </c>
      <c r="N19" s="272">
        <v>370</v>
      </c>
      <c r="O19" s="273">
        <f t="shared" si="2"/>
        <v>3380</v>
      </c>
      <c r="P19" s="274"/>
    </row>
    <row r="20" spans="1:16" s="275" customFormat="1" ht="13.5" customHeight="1">
      <c r="A20" s="270" t="s">
        <v>22</v>
      </c>
      <c r="B20" s="271" t="s">
        <v>49</v>
      </c>
      <c r="C20" s="272"/>
      <c r="D20" s="272"/>
      <c r="E20" s="272"/>
      <c r="F20" s="272">
        <v>2543</v>
      </c>
      <c r="G20" s="272">
        <v>100</v>
      </c>
      <c r="H20" s="272">
        <v>1157</v>
      </c>
      <c r="I20" s="272">
        <v>1426</v>
      </c>
      <c r="J20" s="272">
        <v>1800</v>
      </c>
      <c r="K20" s="272"/>
      <c r="L20" s="272"/>
      <c r="M20" s="272">
        <v>3775</v>
      </c>
      <c r="N20" s="272"/>
      <c r="O20" s="273">
        <f t="shared" si="2"/>
        <v>10801</v>
      </c>
      <c r="P20" s="274"/>
    </row>
    <row r="21" spans="1:16" s="275" customFormat="1" ht="13.5" customHeight="1">
      <c r="A21" s="270" t="s">
        <v>23</v>
      </c>
      <c r="B21" s="271" t="s">
        <v>256</v>
      </c>
      <c r="C21" s="272"/>
      <c r="D21" s="272"/>
      <c r="E21" s="272">
        <v>3547</v>
      </c>
      <c r="F21" s="272"/>
      <c r="G21" s="272"/>
      <c r="H21" s="272"/>
      <c r="I21" s="272"/>
      <c r="J21" s="272"/>
      <c r="K21" s="272"/>
      <c r="L21" s="272"/>
      <c r="M21" s="272"/>
      <c r="N21" s="272"/>
      <c r="O21" s="273">
        <f t="shared" si="2"/>
        <v>3547</v>
      </c>
      <c r="P21" s="274"/>
    </row>
    <row r="22" spans="1:16" s="275" customFormat="1" ht="13.5" customHeight="1">
      <c r="A22" s="270" t="s">
        <v>24</v>
      </c>
      <c r="B22" s="271" t="s">
        <v>115</v>
      </c>
      <c r="C22" s="280"/>
      <c r="D22" s="280"/>
      <c r="E22" s="280"/>
      <c r="F22" s="272"/>
      <c r="G22" s="272"/>
      <c r="H22" s="272"/>
      <c r="I22" s="272"/>
      <c r="J22" s="272"/>
      <c r="K22" s="272"/>
      <c r="L22" s="272"/>
      <c r="M22" s="272"/>
      <c r="N22" s="272"/>
      <c r="O22" s="273">
        <f t="shared" si="2"/>
        <v>0</v>
      </c>
      <c r="P22" s="274"/>
    </row>
    <row r="23" spans="1:16" s="275" customFormat="1" ht="13.5" customHeight="1" thickBot="1">
      <c r="A23" s="270" t="s">
        <v>26</v>
      </c>
      <c r="B23" s="271" t="s">
        <v>146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3">
        <f t="shared" si="2"/>
        <v>0</v>
      </c>
      <c r="P23" s="274"/>
    </row>
    <row r="24" spans="1:16" s="265" customFormat="1" ht="15.75" customHeight="1" thickBot="1">
      <c r="A24" s="288" t="s">
        <v>27</v>
      </c>
      <c r="B24" s="282" t="s">
        <v>257</v>
      </c>
      <c r="C24" s="283">
        <f aca="true" t="shared" si="3" ref="C24:N24">SUM(C14:C23)</f>
        <v>5618</v>
      </c>
      <c r="D24" s="283">
        <f t="shared" si="3"/>
        <v>6881</v>
      </c>
      <c r="E24" s="283">
        <f t="shared" si="3"/>
        <v>11642</v>
      </c>
      <c r="F24" s="283">
        <f t="shared" si="3"/>
        <v>10434</v>
      </c>
      <c r="G24" s="283">
        <f t="shared" si="3"/>
        <v>7795</v>
      </c>
      <c r="H24" s="283">
        <f t="shared" si="3"/>
        <v>9566</v>
      </c>
      <c r="I24" s="283">
        <f t="shared" si="3"/>
        <v>11027</v>
      </c>
      <c r="J24" s="283">
        <f t="shared" si="3"/>
        <v>9265</v>
      </c>
      <c r="K24" s="283">
        <f t="shared" si="3"/>
        <v>6332</v>
      </c>
      <c r="L24" s="283">
        <f t="shared" si="3"/>
        <v>6814</v>
      </c>
      <c r="M24" s="283">
        <f t="shared" si="3"/>
        <v>10544</v>
      </c>
      <c r="N24" s="283">
        <f t="shared" si="3"/>
        <v>9820</v>
      </c>
      <c r="O24" s="284">
        <f t="shared" si="2"/>
        <v>105738</v>
      </c>
      <c r="P24" s="264"/>
    </row>
    <row r="25" spans="1:15" ht="16.5" thickBot="1">
      <c r="A25" s="289" t="s">
        <v>28</v>
      </c>
      <c r="B25" s="290" t="s">
        <v>258</v>
      </c>
      <c r="C25" s="291">
        <f aca="true" t="shared" si="4" ref="C25:O25">C12-C24</f>
        <v>5697</v>
      </c>
      <c r="D25" s="291">
        <f t="shared" si="4"/>
        <v>-1192</v>
      </c>
      <c r="E25" s="291">
        <f t="shared" si="4"/>
        <v>9486</v>
      </c>
      <c r="F25" s="291">
        <f t="shared" si="4"/>
        <v>-804</v>
      </c>
      <c r="G25" s="291">
        <f t="shared" si="4"/>
        <v>-2699</v>
      </c>
      <c r="H25" s="291">
        <f t="shared" si="4"/>
        <v>-3131</v>
      </c>
      <c r="I25" s="291">
        <f t="shared" si="4"/>
        <v>-6008</v>
      </c>
      <c r="J25" s="291">
        <f t="shared" si="4"/>
        <v>-3048</v>
      </c>
      <c r="K25" s="291">
        <f t="shared" si="4"/>
        <v>9947</v>
      </c>
      <c r="L25" s="291">
        <f t="shared" si="4"/>
        <v>-2201</v>
      </c>
      <c r="M25" s="291">
        <f t="shared" si="4"/>
        <v>-2690</v>
      </c>
      <c r="N25" s="291">
        <f t="shared" si="4"/>
        <v>-1609</v>
      </c>
      <c r="O25" s="292">
        <f t="shared" si="4"/>
        <v>1748</v>
      </c>
    </row>
    <row r="26" spans="1:15" ht="16.5" thickBot="1">
      <c r="A26" s="295"/>
      <c r="B26" s="296" t="s">
        <v>259</v>
      </c>
      <c r="C26" s="297"/>
      <c r="D26" s="298">
        <f>C25+D25</f>
        <v>4505</v>
      </c>
      <c r="E26" s="298">
        <f aca="true" t="shared" si="5" ref="E26:N26">D26+E25</f>
        <v>13991</v>
      </c>
      <c r="F26" s="298">
        <f t="shared" si="5"/>
        <v>13187</v>
      </c>
      <c r="G26" s="298">
        <f t="shared" si="5"/>
        <v>10488</v>
      </c>
      <c r="H26" s="298">
        <f t="shared" si="5"/>
        <v>7357</v>
      </c>
      <c r="I26" s="298">
        <f t="shared" si="5"/>
        <v>1349</v>
      </c>
      <c r="J26" s="298">
        <f t="shared" si="5"/>
        <v>-1699</v>
      </c>
      <c r="K26" s="298">
        <f t="shared" si="5"/>
        <v>8248</v>
      </c>
      <c r="L26" s="298">
        <f t="shared" si="5"/>
        <v>6047</v>
      </c>
      <c r="M26" s="298">
        <f t="shared" si="5"/>
        <v>3357</v>
      </c>
      <c r="N26" s="298">
        <f t="shared" si="5"/>
        <v>1748</v>
      </c>
      <c r="O26" s="299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2013. évre&amp;R&amp;"Times New Roman CE,Félkövér dőlt"&amp;12 15. sz. melléklet&amp;"Times New Roman CE,Normál"&amp;10
&amp;"Times New Roman CE,Félkövér dőlt"Ezer forintban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7">
      <selection activeCell="E74" sqref="E74"/>
    </sheetView>
  </sheetViews>
  <sheetFormatPr defaultColWidth="9.00390625" defaultRowHeight="12.75"/>
  <cols>
    <col min="1" max="1" width="6.125" style="17" customWidth="1"/>
    <col min="2" max="2" width="46.375" style="17" customWidth="1"/>
    <col min="3" max="3" width="12.00390625" style="143" customWidth="1"/>
    <col min="4" max="4" width="11.125" style="143" customWidth="1"/>
    <col min="5" max="5" width="11.875" style="143" customWidth="1"/>
    <col min="6" max="6" width="12.00390625" style="17" customWidth="1"/>
    <col min="7" max="16384" width="9.375" style="17" customWidth="1"/>
  </cols>
  <sheetData>
    <row r="1" spans="1:5" ht="15.75" customHeight="1">
      <c r="A1" s="38"/>
      <c r="B1" s="38"/>
      <c r="C1" s="38"/>
      <c r="D1" s="38"/>
      <c r="E1" s="38"/>
    </row>
    <row r="2" spans="1:6" ht="15.75" customHeight="1" thickBot="1">
      <c r="A2" s="435" t="s">
        <v>224</v>
      </c>
      <c r="B2" s="435"/>
      <c r="C2" s="435"/>
      <c r="D2" s="435"/>
      <c r="E2" s="435"/>
      <c r="F2" s="435"/>
    </row>
    <row r="3" spans="1:6" ht="15.75" customHeight="1">
      <c r="A3" s="437" t="s">
        <v>0</v>
      </c>
      <c r="B3" s="444" t="s">
        <v>1</v>
      </c>
      <c r="C3" s="441" t="s">
        <v>362</v>
      </c>
      <c r="D3" s="442"/>
      <c r="E3" s="442"/>
      <c r="F3" s="443"/>
    </row>
    <row r="4" spans="1:6" ht="27.75" customHeight="1" thickBot="1">
      <c r="A4" s="438"/>
      <c r="B4" s="440"/>
      <c r="C4" s="136" t="s">
        <v>137</v>
      </c>
      <c r="D4" s="135" t="s">
        <v>135</v>
      </c>
      <c r="E4" s="166" t="s">
        <v>136</v>
      </c>
      <c r="F4" s="167" t="s">
        <v>172</v>
      </c>
    </row>
    <row r="5" spans="1:6" s="19" customFormat="1" ht="12" customHeight="1" thickBot="1">
      <c r="A5" s="86">
        <v>1</v>
      </c>
      <c r="B5" s="87">
        <v>2</v>
      </c>
      <c r="C5" s="137">
        <v>3</v>
      </c>
      <c r="D5" s="137">
        <v>4</v>
      </c>
      <c r="E5" s="168">
        <v>5</v>
      </c>
      <c r="F5" s="181">
        <v>6</v>
      </c>
    </row>
    <row r="6" spans="1:6" s="18" customFormat="1" ht="15.75" customHeight="1" thickBot="1">
      <c r="A6" s="88" t="s">
        <v>2</v>
      </c>
      <c r="B6" s="89" t="s">
        <v>3</v>
      </c>
      <c r="C6" s="111">
        <f>C7+C8</f>
        <v>44319</v>
      </c>
      <c r="D6" s="111">
        <f>D7+D8</f>
        <v>42469</v>
      </c>
      <c r="E6" s="169">
        <f>E7+E8</f>
        <v>0</v>
      </c>
      <c r="F6" s="204">
        <f>E6/D6</f>
        <v>0</v>
      </c>
    </row>
    <row r="7" spans="1:6" s="18" customFormat="1" ht="15.75" customHeight="1" thickBot="1">
      <c r="A7" s="148" t="s">
        <v>4</v>
      </c>
      <c r="B7" s="149" t="s">
        <v>5</v>
      </c>
      <c r="C7" s="150">
        <v>19099</v>
      </c>
      <c r="D7" s="150">
        <v>17249</v>
      </c>
      <c r="E7" s="170"/>
      <c r="F7" s="205">
        <f>E7/D7</f>
        <v>0</v>
      </c>
    </row>
    <row r="8" spans="1:6" s="18" customFormat="1" ht="15.75" customHeight="1" thickBot="1">
      <c r="A8" s="92" t="s">
        <v>6</v>
      </c>
      <c r="B8" s="91" t="s">
        <v>130</v>
      </c>
      <c r="C8" s="116">
        <f>SUM(C9:C12)</f>
        <v>25220</v>
      </c>
      <c r="D8" s="116">
        <f>SUM(D9:D12)</f>
        <v>25220</v>
      </c>
      <c r="E8" s="171">
        <f>SUM(E9:E12)</f>
        <v>0</v>
      </c>
      <c r="F8" s="204">
        <f>E8/D8</f>
        <v>0</v>
      </c>
    </row>
    <row r="9" spans="1:6" s="18" customFormat="1" ht="15.75" customHeight="1">
      <c r="A9" s="93" t="s">
        <v>7</v>
      </c>
      <c r="B9" s="83" t="s">
        <v>113</v>
      </c>
      <c r="C9" s="133"/>
      <c r="D9" s="133"/>
      <c r="E9" s="172"/>
      <c r="F9" s="206"/>
    </row>
    <row r="10" spans="1:6" s="18" customFormat="1" ht="15.75" customHeight="1">
      <c r="A10" s="94" t="s">
        <v>8</v>
      </c>
      <c r="B10" s="84" t="s">
        <v>64</v>
      </c>
      <c r="C10" s="132">
        <v>20900</v>
      </c>
      <c r="D10" s="132">
        <v>20900</v>
      </c>
      <c r="E10" s="173"/>
      <c r="F10" s="207">
        <f>E10/D10</f>
        <v>0</v>
      </c>
    </row>
    <row r="11" spans="1:6" s="18" customFormat="1" ht="15.75" customHeight="1">
      <c r="A11" s="94" t="s">
        <v>9</v>
      </c>
      <c r="B11" s="84" t="s">
        <v>65</v>
      </c>
      <c r="C11" s="132">
        <v>3720</v>
      </c>
      <c r="D11" s="132">
        <v>3720</v>
      </c>
      <c r="E11" s="173"/>
      <c r="F11" s="207">
        <f>E11/D11</f>
        <v>0</v>
      </c>
    </row>
    <row r="12" spans="1:6" s="18" customFormat="1" ht="15.75" customHeight="1" thickBot="1">
      <c r="A12" s="95" t="s">
        <v>10</v>
      </c>
      <c r="B12" s="85" t="s">
        <v>66</v>
      </c>
      <c r="C12" s="134">
        <v>600</v>
      </c>
      <c r="D12" s="134">
        <v>600</v>
      </c>
      <c r="E12" s="174"/>
      <c r="F12" s="208">
        <f>E12/D12</f>
        <v>0</v>
      </c>
    </row>
    <row r="13" spans="1:6" s="18" customFormat="1" ht="15.75" customHeight="1" thickBot="1">
      <c r="A13" s="90" t="s">
        <v>11</v>
      </c>
      <c r="B13" s="91" t="s">
        <v>31</v>
      </c>
      <c r="C13" s="116">
        <f>SUM(C14:C16)</f>
        <v>5</v>
      </c>
      <c r="D13" s="116">
        <f>SUM(D14:D16)</f>
        <v>5</v>
      </c>
      <c r="E13" s="171">
        <f>SUM(E14:E16)</f>
        <v>0</v>
      </c>
      <c r="F13" s="204">
        <f>E13/D13</f>
        <v>0</v>
      </c>
    </row>
    <row r="14" spans="1:6" s="18" customFormat="1" ht="15.75" customHeight="1">
      <c r="A14" s="96" t="s">
        <v>12</v>
      </c>
      <c r="B14" s="97" t="s">
        <v>110</v>
      </c>
      <c r="C14" s="117"/>
      <c r="D14" s="117"/>
      <c r="E14" s="175"/>
      <c r="F14" s="207"/>
    </row>
    <row r="15" spans="1:6" s="18" customFormat="1" ht="15.75" customHeight="1">
      <c r="A15" s="93" t="s">
        <v>13</v>
      </c>
      <c r="B15" s="84" t="s">
        <v>107</v>
      </c>
      <c r="C15" s="131"/>
      <c r="D15" s="131"/>
      <c r="E15" s="176"/>
      <c r="F15" s="207"/>
    </row>
    <row r="16" spans="1:6" s="18" customFormat="1" ht="15.75" customHeight="1" thickBot="1">
      <c r="A16" s="98" t="s">
        <v>14</v>
      </c>
      <c r="B16" s="99" t="s">
        <v>111</v>
      </c>
      <c r="C16" s="114">
        <v>5</v>
      </c>
      <c r="D16" s="114">
        <v>5</v>
      </c>
      <c r="E16" s="177"/>
      <c r="F16" s="207">
        <f>E16/D16</f>
        <v>0</v>
      </c>
    </row>
    <row r="17" spans="1:6" s="18" customFormat="1" ht="15.75" customHeight="1" thickBot="1">
      <c r="A17" s="90" t="s">
        <v>15</v>
      </c>
      <c r="B17" s="91" t="s">
        <v>131</v>
      </c>
      <c r="C17" s="116">
        <f>SUM(C18:C28)</f>
        <v>30663</v>
      </c>
      <c r="D17" s="116">
        <f>SUM(D18:D28)</f>
        <v>32726</v>
      </c>
      <c r="E17" s="171">
        <f>SUM(E18:E28)</f>
        <v>0</v>
      </c>
      <c r="F17" s="204">
        <f>E17/D17</f>
        <v>0</v>
      </c>
    </row>
    <row r="18" spans="1:6" s="18" customFormat="1" ht="15.75" customHeight="1">
      <c r="A18" s="96" t="s">
        <v>16</v>
      </c>
      <c r="B18" s="97" t="s">
        <v>117</v>
      </c>
      <c r="C18" s="117"/>
      <c r="D18" s="117"/>
      <c r="E18" s="175"/>
      <c r="F18" s="206"/>
    </row>
    <row r="19" spans="1:6" s="18" customFormat="1" ht="15.75" customHeight="1">
      <c r="A19" s="94" t="s">
        <v>17</v>
      </c>
      <c r="B19" s="84" t="s">
        <v>118</v>
      </c>
      <c r="C19" s="113">
        <v>13</v>
      </c>
      <c r="D19" s="113">
        <v>13</v>
      </c>
      <c r="E19" s="178"/>
      <c r="F19" s="207">
        <f>E19/D19</f>
        <v>0</v>
      </c>
    </row>
    <row r="20" spans="1:6" s="18" customFormat="1" ht="15.75" customHeight="1">
      <c r="A20" s="94" t="s">
        <v>18</v>
      </c>
      <c r="B20" s="84" t="s">
        <v>119</v>
      </c>
      <c r="C20" s="113"/>
      <c r="D20" s="113"/>
      <c r="E20" s="178"/>
      <c r="F20" s="207"/>
    </row>
    <row r="21" spans="1:6" s="18" customFormat="1" ht="15.75" customHeight="1">
      <c r="A21" s="98" t="s">
        <v>19</v>
      </c>
      <c r="B21" s="100" t="s">
        <v>309</v>
      </c>
      <c r="C21" s="114"/>
      <c r="D21" s="114"/>
      <c r="E21" s="177"/>
      <c r="F21" s="207"/>
    </row>
    <row r="22" spans="1:6" s="18" customFormat="1" ht="21" customHeight="1">
      <c r="A22" s="94" t="s">
        <v>20</v>
      </c>
      <c r="B22" s="84" t="s">
        <v>363</v>
      </c>
      <c r="C22" s="113">
        <v>21840</v>
      </c>
      <c r="D22" s="113">
        <v>21683</v>
      </c>
      <c r="E22" s="178"/>
      <c r="F22" s="207">
        <f aca="true" t="shared" si="0" ref="F22:F33">E22/D22</f>
        <v>0</v>
      </c>
    </row>
    <row r="23" spans="1:6" s="18" customFormat="1" ht="15.75" customHeight="1">
      <c r="A23" s="94" t="s">
        <v>21</v>
      </c>
      <c r="B23" s="84" t="s">
        <v>364</v>
      </c>
      <c r="C23" s="113">
        <v>1632</v>
      </c>
      <c r="D23" s="113">
        <v>1632</v>
      </c>
      <c r="E23" s="178"/>
      <c r="F23" s="207">
        <f t="shared" si="0"/>
        <v>0</v>
      </c>
    </row>
    <row r="24" spans="1:6" s="18" customFormat="1" ht="15.75" customHeight="1">
      <c r="A24" s="94" t="s">
        <v>22</v>
      </c>
      <c r="B24" s="84" t="s">
        <v>365</v>
      </c>
      <c r="C24" s="113">
        <v>3108</v>
      </c>
      <c r="D24" s="113">
        <v>3108</v>
      </c>
      <c r="E24" s="178"/>
      <c r="F24" s="207">
        <f t="shared" si="0"/>
        <v>0</v>
      </c>
    </row>
    <row r="25" spans="1:6" s="18" customFormat="1" ht="15.75" customHeight="1">
      <c r="A25" s="94" t="s">
        <v>23</v>
      </c>
      <c r="B25" s="84" t="s">
        <v>366</v>
      </c>
      <c r="C25" s="113">
        <v>1500</v>
      </c>
      <c r="D25" s="113">
        <v>1500</v>
      </c>
      <c r="E25" s="178"/>
      <c r="F25" s="207">
        <f t="shared" si="0"/>
        <v>0</v>
      </c>
    </row>
    <row r="26" spans="1:6" s="18" customFormat="1" ht="15.75" customHeight="1">
      <c r="A26" s="94" t="s">
        <v>24</v>
      </c>
      <c r="B26" s="84" t="s">
        <v>177</v>
      </c>
      <c r="C26" s="113">
        <v>2570</v>
      </c>
      <c r="D26" s="113">
        <v>2570</v>
      </c>
      <c r="E26" s="178"/>
      <c r="F26" s="207">
        <f t="shared" si="0"/>
        <v>0</v>
      </c>
    </row>
    <row r="27" spans="1:6" s="18" customFormat="1" ht="15.75" customHeight="1">
      <c r="A27" s="98" t="s">
        <v>25</v>
      </c>
      <c r="B27" s="100" t="s">
        <v>367</v>
      </c>
      <c r="C27" s="114"/>
      <c r="D27" s="114">
        <v>1850</v>
      </c>
      <c r="E27" s="177"/>
      <c r="F27" s="207">
        <f t="shared" si="0"/>
        <v>0</v>
      </c>
    </row>
    <row r="28" spans="1:6" s="18" customFormat="1" ht="15.75" customHeight="1" thickBot="1">
      <c r="A28" s="98" t="s">
        <v>26</v>
      </c>
      <c r="B28" s="100" t="s">
        <v>368</v>
      </c>
      <c r="C28" s="114"/>
      <c r="D28" s="114">
        <v>370</v>
      </c>
      <c r="E28" s="177"/>
      <c r="F28" s="207">
        <f t="shared" si="0"/>
        <v>0</v>
      </c>
    </row>
    <row r="29" spans="1:6" s="18" customFormat="1" ht="15.75" customHeight="1" thickBot="1">
      <c r="A29" s="90" t="s">
        <v>27</v>
      </c>
      <c r="B29" s="91" t="s">
        <v>220</v>
      </c>
      <c r="C29" s="116">
        <f>SUM(C30:C36)</f>
        <v>16370</v>
      </c>
      <c r="D29" s="116">
        <f>SUM(D30:D36)</f>
        <v>16370</v>
      </c>
      <c r="E29" s="116">
        <f>SUM(E30:E36)</f>
        <v>0</v>
      </c>
      <c r="F29" s="204">
        <f t="shared" si="0"/>
        <v>0</v>
      </c>
    </row>
    <row r="30" spans="1:6" s="18" customFormat="1" ht="15.75" customHeight="1">
      <c r="A30" s="96" t="s">
        <v>28</v>
      </c>
      <c r="B30" s="97" t="s">
        <v>161</v>
      </c>
      <c r="C30" s="117">
        <v>3324</v>
      </c>
      <c r="D30" s="117">
        <v>3324</v>
      </c>
      <c r="E30" s="175"/>
      <c r="F30" s="206">
        <f t="shared" si="0"/>
        <v>0</v>
      </c>
    </row>
    <row r="31" spans="1:6" s="18" customFormat="1" ht="15.75" customHeight="1">
      <c r="A31" s="94" t="s">
        <v>29</v>
      </c>
      <c r="B31" s="84" t="s">
        <v>162</v>
      </c>
      <c r="C31" s="113">
        <v>423</v>
      </c>
      <c r="D31" s="113">
        <v>423</v>
      </c>
      <c r="E31" s="178"/>
      <c r="F31" s="207">
        <f t="shared" si="0"/>
        <v>0</v>
      </c>
    </row>
    <row r="32" spans="1:6" s="18" customFormat="1" ht="15.75" customHeight="1">
      <c r="A32" s="94" t="s">
        <v>30</v>
      </c>
      <c r="B32" s="84" t="s">
        <v>120</v>
      </c>
      <c r="C32" s="113">
        <v>11349</v>
      </c>
      <c r="D32" s="113">
        <v>11349</v>
      </c>
      <c r="E32" s="178"/>
      <c r="F32" s="207">
        <f t="shared" si="0"/>
        <v>0</v>
      </c>
    </row>
    <row r="33" spans="1:6" s="18" customFormat="1" ht="15.75" customHeight="1">
      <c r="A33" s="94" t="s">
        <v>32</v>
      </c>
      <c r="B33" s="84" t="s">
        <v>173</v>
      </c>
      <c r="C33" s="113">
        <v>1224</v>
      </c>
      <c r="D33" s="113">
        <v>1224</v>
      </c>
      <c r="E33" s="178"/>
      <c r="F33" s="207">
        <f t="shared" si="0"/>
        <v>0</v>
      </c>
    </row>
    <row r="34" spans="1:6" s="18" customFormat="1" ht="15.75" customHeight="1">
      <c r="A34" s="98" t="s">
        <v>33</v>
      </c>
      <c r="B34" s="84" t="s">
        <v>221</v>
      </c>
      <c r="C34" s="113"/>
      <c r="D34" s="113"/>
      <c r="E34" s="178"/>
      <c r="F34" s="207"/>
    </row>
    <row r="35" spans="1:6" s="18" customFormat="1" ht="15.75" customHeight="1">
      <c r="A35" s="98" t="s">
        <v>34</v>
      </c>
      <c r="B35" s="84" t="s">
        <v>178</v>
      </c>
      <c r="C35" s="113">
        <v>50</v>
      </c>
      <c r="D35" s="113">
        <v>50</v>
      </c>
      <c r="E35" s="113"/>
      <c r="F35" s="207">
        <f>E35/D35</f>
        <v>0</v>
      </c>
    </row>
    <row r="36" spans="1:6" s="18" customFormat="1" ht="15.75" customHeight="1" thickBot="1">
      <c r="A36" s="93" t="s">
        <v>35</v>
      </c>
      <c r="B36" s="83" t="s">
        <v>219</v>
      </c>
      <c r="C36" s="131"/>
      <c r="D36" s="131"/>
      <c r="E36" s="176"/>
      <c r="F36" s="207"/>
    </row>
    <row r="37" spans="1:6" s="18" customFormat="1" ht="15.75" customHeight="1" thickBot="1">
      <c r="A37" s="90" t="s">
        <v>36</v>
      </c>
      <c r="B37" s="91" t="s">
        <v>127</v>
      </c>
      <c r="C37" s="116">
        <f>SUM(C38:C39)</f>
        <v>8972</v>
      </c>
      <c r="D37" s="116">
        <f>SUM(D38:D39)</f>
        <v>8972</v>
      </c>
      <c r="E37" s="171">
        <f>SUM(E38:E39)</f>
        <v>0</v>
      </c>
      <c r="F37" s="204">
        <f>E37/D37</f>
        <v>0</v>
      </c>
    </row>
    <row r="38" spans="1:6" s="18" customFormat="1" ht="15.75" customHeight="1">
      <c r="A38" s="96" t="s">
        <v>37</v>
      </c>
      <c r="B38" s="97" t="s">
        <v>105</v>
      </c>
      <c r="C38" s="117">
        <v>8972</v>
      </c>
      <c r="D38" s="117">
        <v>8972</v>
      </c>
      <c r="E38" s="175"/>
      <c r="F38" s="206">
        <f>E38/D38</f>
        <v>0</v>
      </c>
    </row>
    <row r="39" spans="1:6" s="18" customFormat="1" ht="15.75" customHeight="1" thickBot="1">
      <c r="A39" s="94" t="s">
        <v>38</v>
      </c>
      <c r="B39" s="84" t="s">
        <v>106</v>
      </c>
      <c r="C39" s="113"/>
      <c r="D39" s="113"/>
      <c r="E39" s="178"/>
      <c r="F39" s="208"/>
    </row>
    <row r="40" spans="1:6" s="18" customFormat="1" ht="15.75" customHeight="1" thickBot="1">
      <c r="A40" s="90" t="s">
        <v>39</v>
      </c>
      <c r="B40" s="101" t="s">
        <v>41</v>
      </c>
      <c r="C40" s="138">
        <f>C6+C13+C17+C29+C37</f>
        <v>100329</v>
      </c>
      <c r="D40" s="138">
        <f>D6+D13+D17+D29+D37</f>
        <v>100542</v>
      </c>
      <c r="E40" s="179">
        <f>E6+E13+E17+E29+E37</f>
        <v>0</v>
      </c>
      <c r="F40" s="204">
        <f>E40/D40</f>
        <v>0</v>
      </c>
    </row>
    <row r="41" spans="1:6" s="18" customFormat="1" ht="15.75" customHeight="1">
      <c r="A41" s="96" t="s">
        <v>40</v>
      </c>
      <c r="B41" s="97" t="s">
        <v>121</v>
      </c>
      <c r="C41" s="117"/>
      <c r="D41" s="117"/>
      <c r="E41" s="175"/>
      <c r="F41" s="216"/>
    </row>
    <row r="42" spans="1:6" s="18" customFormat="1" ht="15.75" customHeight="1">
      <c r="A42" s="94" t="s">
        <v>174</v>
      </c>
      <c r="B42" s="97" t="s">
        <v>132</v>
      </c>
      <c r="C42" s="117"/>
      <c r="D42" s="117"/>
      <c r="E42" s="175"/>
      <c r="F42" s="206"/>
    </row>
    <row r="43" spans="1:6" s="18" customFormat="1" ht="15.75" customHeight="1" thickBot="1">
      <c r="A43" s="182" t="s">
        <v>218</v>
      </c>
      <c r="B43" s="83" t="s">
        <v>175</v>
      </c>
      <c r="C43" s="131"/>
      <c r="D43" s="131"/>
      <c r="E43" s="176"/>
      <c r="F43" s="205"/>
    </row>
    <row r="44" spans="1:6" s="18" customFormat="1" ht="15.75" customHeight="1" thickBot="1">
      <c r="A44" s="92" t="s">
        <v>222</v>
      </c>
      <c r="B44" s="102" t="s">
        <v>122</v>
      </c>
      <c r="C44" s="115">
        <v>5196</v>
      </c>
      <c r="D44" s="115">
        <v>5196</v>
      </c>
      <c r="E44" s="180"/>
      <c r="F44" s="204"/>
    </row>
    <row r="45" spans="1:6" s="18" customFormat="1" ht="15.75" customHeight="1" thickBot="1">
      <c r="A45" s="92" t="s">
        <v>369</v>
      </c>
      <c r="B45" s="91" t="s">
        <v>42</v>
      </c>
      <c r="C45" s="116">
        <f>SUM(C40:C44)</f>
        <v>105525</v>
      </c>
      <c r="D45" s="116">
        <f>SUM(D40:D44)</f>
        <v>105738</v>
      </c>
      <c r="E45" s="171">
        <f>SUM(E40:E44)</f>
        <v>0</v>
      </c>
      <c r="F45" s="204">
        <f>E45/D45</f>
        <v>0</v>
      </c>
    </row>
    <row r="46" spans="1:5" s="20" customFormat="1" ht="13.5" customHeight="1">
      <c r="A46" s="103"/>
      <c r="B46" s="104"/>
      <c r="C46" s="139"/>
      <c r="D46" s="139"/>
      <c r="E46" s="139"/>
    </row>
    <row r="47" spans="1:5" s="20" customFormat="1" ht="13.5" customHeight="1">
      <c r="A47" s="103"/>
      <c r="B47" s="104"/>
      <c r="C47" s="139"/>
      <c r="D47" s="139"/>
      <c r="E47" s="139"/>
    </row>
    <row r="48" spans="1:5" ht="15.75">
      <c r="A48" s="105"/>
      <c r="B48" s="105"/>
      <c r="C48" s="140"/>
      <c r="D48" s="140"/>
      <c r="E48" s="140"/>
    </row>
    <row r="49" spans="1:5" ht="16.5" customHeight="1">
      <c r="A49" s="106" t="s">
        <v>43</v>
      </c>
      <c r="B49" s="106"/>
      <c r="C49" s="141"/>
      <c r="D49" s="141"/>
      <c r="E49" s="141"/>
    </row>
    <row r="50" spans="1:6" ht="16.5" customHeight="1" thickBot="1">
      <c r="A50" s="107"/>
      <c r="B50" s="107"/>
      <c r="C50" s="142"/>
      <c r="D50" s="436" t="s">
        <v>56</v>
      </c>
      <c r="E50" s="436"/>
      <c r="F50" s="436"/>
    </row>
    <row r="51" spans="1:6" ht="15.75" customHeight="1">
      <c r="A51" s="437" t="s">
        <v>0</v>
      </c>
      <c r="B51" s="439" t="s">
        <v>138</v>
      </c>
      <c r="C51" s="441" t="s">
        <v>370</v>
      </c>
      <c r="D51" s="442"/>
      <c r="E51" s="442"/>
      <c r="F51" s="443"/>
    </row>
    <row r="52" spans="1:6" s="19" customFormat="1" ht="34.5" customHeight="1" thickBot="1">
      <c r="A52" s="438"/>
      <c r="B52" s="440"/>
      <c r="C52" s="136" t="s">
        <v>137</v>
      </c>
      <c r="D52" s="135" t="s">
        <v>135</v>
      </c>
      <c r="E52" s="166" t="s">
        <v>136</v>
      </c>
      <c r="F52" s="167" t="s">
        <v>172</v>
      </c>
    </row>
    <row r="53" spans="1:6" ht="15.75" customHeight="1" thickBot="1">
      <c r="A53" s="88" t="s">
        <v>2</v>
      </c>
      <c r="B53" s="89" t="s">
        <v>44</v>
      </c>
      <c r="C53" s="111">
        <f>SUM(C54:C60)</f>
        <v>89677</v>
      </c>
      <c r="D53" s="111">
        <f>SUM(D54:D60)</f>
        <v>89890</v>
      </c>
      <c r="E53" s="169">
        <f>SUM(E54:E60)</f>
        <v>0</v>
      </c>
      <c r="F53" s="204">
        <f aca="true" t="shared" si="1" ref="F53:F59">E53/D53</f>
        <v>0</v>
      </c>
    </row>
    <row r="54" spans="1:6" ht="15.75" customHeight="1">
      <c r="A54" s="108" t="s">
        <v>4</v>
      </c>
      <c r="B54" s="109" t="s">
        <v>45</v>
      </c>
      <c r="C54" s="112">
        <v>18367</v>
      </c>
      <c r="D54" s="112">
        <v>18657</v>
      </c>
      <c r="E54" s="203"/>
      <c r="F54" s="209">
        <f t="shared" si="1"/>
        <v>0</v>
      </c>
    </row>
    <row r="55" spans="1:6" ht="15.75" customHeight="1">
      <c r="A55" s="94" t="s">
        <v>6</v>
      </c>
      <c r="B55" s="84" t="s">
        <v>46</v>
      </c>
      <c r="C55" s="113">
        <v>5134</v>
      </c>
      <c r="D55" s="113">
        <v>5214</v>
      </c>
      <c r="E55" s="178"/>
      <c r="F55" s="207">
        <f t="shared" si="1"/>
        <v>0</v>
      </c>
    </row>
    <row r="56" spans="1:6" ht="15.75" customHeight="1">
      <c r="A56" s="94" t="s">
        <v>7</v>
      </c>
      <c r="B56" s="84" t="s">
        <v>47</v>
      </c>
      <c r="C56" s="114">
        <v>37549</v>
      </c>
      <c r="D56" s="114">
        <v>37392</v>
      </c>
      <c r="E56" s="177"/>
      <c r="F56" s="210">
        <f t="shared" si="1"/>
        <v>0</v>
      </c>
    </row>
    <row r="57" spans="1:6" ht="15.75" customHeight="1">
      <c r="A57" s="94" t="s">
        <v>8</v>
      </c>
      <c r="B57" s="110" t="s">
        <v>129</v>
      </c>
      <c r="C57" s="114">
        <v>643</v>
      </c>
      <c r="D57" s="114">
        <v>643</v>
      </c>
      <c r="E57" s="177"/>
      <c r="F57" s="210">
        <f t="shared" si="1"/>
        <v>0</v>
      </c>
    </row>
    <row r="58" spans="1:6" ht="15.75" customHeight="1">
      <c r="A58" s="94" t="s">
        <v>9</v>
      </c>
      <c r="B58" s="110" t="s">
        <v>163</v>
      </c>
      <c r="C58" s="114">
        <v>24604</v>
      </c>
      <c r="D58" s="114">
        <v>24604</v>
      </c>
      <c r="E58" s="177"/>
      <c r="F58" s="210">
        <f t="shared" si="1"/>
        <v>0</v>
      </c>
    </row>
    <row r="59" spans="1:6" ht="15.75" customHeight="1">
      <c r="A59" s="94" t="s">
        <v>10</v>
      </c>
      <c r="B59" s="84" t="s">
        <v>125</v>
      </c>
      <c r="C59" s="114">
        <v>3380</v>
      </c>
      <c r="D59" s="114">
        <v>3380</v>
      </c>
      <c r="E59" s="177"/>
      <c r="F59" s="210">
        <f t="shared" si="1"/>
        <v>0</v>
      </c>
    </row>
    <row r="60" spans="1:6" ht="15.75" customHeight="1" thickBot="1">
      <c r="A60" s="94" t="s">
        <v>11</v>
      </c>
      <c r="B60" s="100" t="s">
        <v>48</v>
      </c>
      <c r="C60" s="114"/>
      <c r="D60" s="114"/>
      <c r="E60" s="177"/>
      <c r="F60" s="205"/>
    </row>
    <row r="61" spans="1:6" ht="15.75" customHeight="1" thickBot="1">
      <c r="A61" s="90" t="s">
        <v>12</v>
      </c>
      <c r="B61" s="91" t="s">
        <v>50</v>
      </c>
      <c r="C61" s="116">
        <f>SUM(C62:C66)</f>
        <v>1500</v>
      </c>
      <c r="D61" s="116">
        <f>SUM(D62:D66)</f>
        <v>1500</v>
      </c>
      <c r="E61" s="171">
        <f>SUM(E62:E66)</f>
        <v>0</v>
      </c>
      <c r="F61" s="204">
        <f>E61/D61</f>
        <v>0</v>
      </c>
    </row>
    <row r="62" spans="1:6" ht="15.75" customHeight="1">
      <c r="A62" s="96">
        <v>10</v>
      </c>
      <c r="B62" s="97" t="s">
        <v>123</v>
      </c>
      <c r="C62" s="117">
        <v>1500</v>
      </c>
      <c r="D62" s="117">
        <v>1500</v>
      </c>
      <c r="E62" s="175"/>
      <c r="F62" s="207"/>
    </row>
    <row r="63" spans="1:6" ht="15.75" customHeight="1">
      <c r="A63" s="96" t="s">
        <v>14</v>
      </c>
      <c r="B63" s="84" t="s">
        <v>133</v>
      </c>
      <c r="C63" s="113"/>
      <c r="D63" s="113"/>
      <c r="E63" s="178"/>
      <c r="F63" s="207"/>
    </row>
    <row r="64" spans="1:6" ht="15.75" customHeight="1">
      <c r="A64" s="96" t="s">
        <v>15</v>
      </c>
      <c r="B64" s="84" t="s">
        <v>104</v>
      </c>
      <c r="C64" s="113"/>
      <c r="D64" s="113"/>
      <c r="E64" s="178"/>
      <c r="F64" s="207"/>
    </row>
    <row r="65" spans="1:6" ht="15.75" customHeight="1">
      <c r="A65" s="96" t="s">
        <v>16</v>
      </c>
      <c r="B65" s="84" t="s">
        <v>159</v>
      </c>
      <c r="C65" s="113"/>
      <c r="D65" s="113"/>
      <c r="E65" s="178"/>
      <c r="F65" s="207"/>
    </row>
    <row r="66" spans="1:6" ht="15.75" customHeight="1" thickBot="1">
      <c r="A66" s="98" t="s">
        <v>17</v>
      </c>
      <c r="B66" s="100" t="s">
        <v>82</v>
      </c>
      <c r="C66" s="114"/>
      <c r="D66" s="114"/>
      <c r="E66" s="177"/>
      <c r="F66" s="207"/>
    </row>
    <row r="67" spans="1:6" ht="15.75" customHeight="1" thickBot="1">
      <c r="A67" s="90" t="s">
        <v>18</v>
      </c>
      <c r="B67" s="91" t="s">
        <v>142</v>
      </c>
      <c r="C67" s="116">
        <f>SUM(C68:C70)</f>
        <v>10801</v>
      </c>
      <c r="D67" s="116">
        <f>SUM(D68:D70)</f>
        <v>10801</v>
      </c>
      <c r="E67" s="171">
        <f>SUM(E68:E70)</f>
        <v>0</v>
      </c>
      <c r="F67" s="204">
        <f>E67/D67</f>
        <v>0</v>
      </c>
    </row>
    <row r="68" spans="1:6" ht="15.75" customHeight="1">
      <c r="A68" s="96" t="s">
        <v>19</v>
      </c>
      <c r="B68" s="97" t="s">
        <v>83</v>
      </c>
      <c r="C68" s="117">
        <v>500</v>
      </c>
      <c r="D68" s="117">
        <v>500</v>
      </c>
      <c r="E68" s="175"/>
      <c r="F68" s="206"/>
    </row>
    <row r="69" spans="1:6" ht="15.75" customHeight="1">
      <c r="A69" s="94" t="s">
        <v>20</v>
      </c>
      <c r="B69" s="84" t="s">
        <v>179</v>
      </c>
      <c r="C69" s="113">
        <v>10301</v>
      </c>
      <c r="D69" s="113">
        <v>10301</v>
      </c>
      <c r="E69" s="178"/>
      <c r="F69" s="207"/>
    </row>
    <row r="70" spans="1:6" ht="15.75" customHeight="1" thickBot="1">
      <c r="A70" s="98" t="s">
        <v>21</v>
      </c>
      <c r="B70" s="100" t="s">
        <v>126</v>
      </c>
      <c r="C70" s="114"/>
      <c r="D70" s="114"/>
      <c r="E70" s="177"/>
      <c r="F70" s="208"/>
    </row>
    <row r="71" spans="1:6" ht="15.75" customHeight="1" thickBot="1">
      <c r="A71" s="148" t="s">
        <v>22</v>
      </c>
      <c r="B71" s="149" t="s">
        <v>143</v>
      </c>
      <c r="C71" s="150"/>
      <c r="D71" s="150"/>
      <c r="E71" s="170"/>
      <c r="F71" s="211"/>
    </row>
    <row r="72" spans="1:6" ht="15.75" customHeight="1" thickBot="1">
      <c r="A72" s="148" t="s">
        <v>23</v>
      </c>
      <c r="B72" s="149" t="s">
        <v>180</v>
      </c>
      <c r="C72" s="150"/>
      <c r="D72" s="150"/>
      <c r="E72" s="170"/>
      <c r="F72" s="205"/>
    </row>
    <row r="73" spans="1:6" ht="15.75" customHeight="1" thickBot="1">
      <c r="A73" s="90" t="s">
        <v>24</v>
      </c>
      <c r="B73" s="91" t="s">
        <v>144</v>
      </c>
      <c r="C73" s="116">
        <f>SUM(C74:C76)</f>
        <v>3547</v>
      </c>
      <c r="D73" s="116">
        <f>SUM(D74:D76)</f>
        <v>3547</v>
      </c>
      <c r="E73" s="171">
        <f>SUM(E74:E76)</f>
        <v>0</v>
      </c>
      <c r="F73" s="204">
        <f>E73/D73</f>
        <v>0</v>
      </c>
    </row>
    <row r="74" spans="1:6" ht="15.75" customHeight="1">
      <c r="A74" s="96" t="s">
        <v>25</v>
      </c>
      <c r="B74" s="97" t="s">
        <v>223</v>
      </c>
      <c r="C74" s="117">
        <v>3547</v>
      </c>
      <c r="D74" s="117">
        <v>3547</v>
      </c>
      <c r="E74" s="175"/>
      <c r="F74" s="206">
        <f>E74/D74</f>
        <v>0</v>
      </c>
    </row>
    <row r="75" spans="1:6" ht="15.75" customHeight="1">
      <c r="A75" s="93" t="s">
        <v>26</v>
      </c>
      <c r="B75" s="97" t="s">
        <v>116</v>
      </c>
      <c r="C75" s="131"/>
      <c r="D75" s="131"/>
      <c r="E75" s="176"/>
      <c r="F75" s="206"/>
    </row>
    <row r="76" spans="1:6" ht="15.75" customHeight="1" thickBot="1">
      <c r="A76" s="98" t="s">
        <v>27</v>
      </c>
      <c r="B76" s="100" t="s">
        <v>108</v>
      </c>
      <c r="C76" s="114"/>
      <c r="D76" s="114"/>
      <c r="E76" s="177"/>
      <c r="F76" s="208"/>
    </row>
    <row r="77" spans="1:6" ht="15.75" customHeight="1" thickBot="1">
      <c r="A77" s="90" t="s">
        <v>28</v>
      </c>
      <c r="B77" s="91" t="s">
        <v>109</v>
      </c>
      <c r="C77" s="116">
        <f>C53+C61+C67+C71+C72+C73</f>
        <v>105525</v>
      </c>
      <c r="D77" s="116">
        <f>D53+D61+D67+D71+D72+D73</f>
        <v>105738</v>
      </c>
      <c r="E77" s="171">
        <f>E53+E61+E67+E71+E72+E73</f>
        <v>0</v>
      </c>
      <c r="F77" s="204">
        <f>E77/D77</f>
        <v>0</v>
      </c>
    </row>
  </sheetData>
  <sheetProtection/>
  <mergeCells count="8">
    <mergeCell ref="A2:F2"/>
    <mergeCell ref="D50:F50"/>
    <mergeCell ref="A51:A52"/>
    <mergeCell ref="B51:B52"/>
    <mergeCell ref="C51:F51"/>
    <mergeCell ref="A3:A4"/>
    <mergeCell ref="B3:B4"/>
    <mergeCell ref="C3:F3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&amp;C&amp;"Times New Roman CE,Félkövér"
Sióagárd Község Önkormányzata
2013. évi költségvetésének I. félévi végrehajtása
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75" zoomScaleNormal="75" zoomScalePageLayoutView="0" workbookViewId="0" topLeftCell="A1">
      <selection activeCell="E15" sqref="E15:E23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35" t="s">
        <v>371</v>
      </c>
      <c r="B1" s="336"/>
      <c r="C1" s="336"/>
      <c r="D1" s="336"/>
    </row>
    <row r="2" spans="1:4" s="338" customFormat="1" ht="27.75" customHeight="1" thickBot="1">
      <c r="A2" s="337"/>
      <c r="B2" s="337"/>
      <c r="C2" s="337"/>
      <c r="D2" s="337"/>
    </row>
    <row r="3" spans="1:4" s="339" customFormat="1" ht="24" customHeight="1">
      <c r="A3" s="445" t="s">
        <v>310</v>
      </c>
      <c r="B3" s="445" t="s">
        <v>311</v>
      </c>
      <c r="C3" s="445" t="s">
        <v>312</v>
      </c>
      <c r="D3" s="445" t="s">
        <v>313</v>
      </c>
    </row>
    <row r="4" spans="1:4" s="340" customFormat="1" ht="16.5" customHeight="1">
      <c r="A4" s="446"/>
      <c r="B4" s="446"/>
      <c r="C4" s="446"/>
      <c r="D4" s="446"/>
    </row>
    <row r="5" spans="1:4" s="341" customFormat="1" ht="13.5" customHeight="1" thickBot="1">
      <c r="A5" s="446"/>
      <c r="B5" s="447"/>
      <c r="C5" s="447"/>
      <c r="D5" s="447"/>
    </row>
    <row r="6" spans="1:4" s="340" customFormat="1" ht="16.5" customHeight="1" thickBot="1">
      <c r="A6" s="447"/>
      <c r="B6" s="342" t="s">
        <v>314</v>
      </c>
      <c r="C6" s="343" t="s">
        <v>315</v>
      </c>
      <c r="D6" s="343" t="s">
        <v>316</v>
      </c>
    </row>
    <row r="7" spans="1:4" s="346" customFormat="1" ht="13.5" thickBot="1">
      <c r="A7" s="344">
        <v>1</v>
      </c>
      <c r="B7" s="345">
        <v>2</v>
      </c>
      <c r="C7" s="345">
        <v>3</v>
      </c>
      <c r="D7" s="345">
        <v>4</v>
      </c>
    </row>
    <row r="8" spans="1:4" ht="20.25" customHeight="1">
      <c r="A8" s="347" t="s">
        <v>363</v>
      </c>
      <c r="B8" s="348"/>
      <c r="C8" s="348"/>
      <c r="D8" s="349">
        <f>B8*C8/1000</f>
        <v>0</v>
      </c>
    </row>
    <row r="9" spans="1:4" ht="15.75">
      <c r="A9" s="350" t="s">
        <v>372</v>
      </c>
      <c r="B9" s="351"/>
      <c r="C9" s="351"/>
      <c r="D9" s="349">
        <v>15831</v>
      </c>
    </row>
    <row r="10" spans="1:4" ht="31.5">
      <c r="A10" s="350" t="s">
        <v>373</v>
      </c>
      <c r="B10" s="351"/>
      <c r="C10" s="351"/>
      <c r="D10" s="349">
        <v>2322</v>
      </c>
    </row>
    <row r="11" spans="1:4" ht="15.75">
      <c r="A11" s="350" t="s">
        <v>374</v>
      </c>
      <c r="B11" s="351"/>
      <c r="C11" s="351"/>
      <c r="D11" s="349">
        <v>2259</v>
      </c>
    </row>
    <row r="12" spans="1:4" ht="15.75">
      <c r="A12" s="350" t="s">
        <v>375</v>
      </c>
      <c r="B12" s="351"/>
      <c r="C12" s="351"/>
      <c r="D12" s="349">
        <v>430</v>
      </c>
    </row>
    <row r="13" spans="1:4" ht="15.75">
      <c r="A13" s="350" t="s">
        <v>376</v>
      </c>
      <c r="B13" s="351"/>
      <c r="C13" s="351"/>
      <c r="D13" s="349">
        <v>1078</v>
      </c>
    </row>
    <row r="14" spans="1:4" ht="15.75">
      <c r="A14" s="350" t="s">
        <v>377</v>
      </c>
      <c r="B14" s="351"/>
      <c r="C14" s="351"/>
      <c r="D14" s="349">
        <v>-3790</v>
      </c>
    </row>
    <row r="15" spans="1:4" ht="15.75">
      <c r="A15" s="350" t="s">
        <v>317</v>
      </c>
      <c r="B15" s="351"/>
      <c r="C15" s="351"/>
      <c r="D15" s="349">
        <v>13</v>
      </c>
    </row>
    <row r="16" spans="1:4" ht="15.75">
      <c r="A16" s="350" t="s">
        <v>378</v>
      </c>
      <c r="B16" s="351"/>
      <c r="C16" s="351"/>
      <c r="D16" s="349">
        <v>3553</v>
      </c>
    </row>
    <row r="17" spans="1:4" ht="15.75">
      <c r="A17" s="350" t="s">
        <v>379</v>
      </c>
      <c r="B17" s="351">
        <v>16</v>
      </c>
      <c r="C17" s="351">
        <v>102000</v>
      </c>
      <c r="D17" s="349">
        <f>B17*C17/1000</f>
        <v>1632</v>
      </c>
    </row>
    <row r="18" spans="1:4" ht="15.75">
      <c r="A18" s="350" t="s">
        <v>319</v>
      </c>
      <c r="B18" s="351">
        <v>28</v>
      </c>
      <c r="C18" s="351">
        <v>55360</v>
      </c>
      <c r="D18" s="349">
        <f>B18*C18/1000</f>
        <v>1550.08</v>
      </c>
    </row>
    <row r="19" spans="1:4" ht="15.75">
      <c r="A19" s="350" t="s">
        <v>318</v>
      </c>
      <c r="B19" s="351"/>
      <c r="C19" s="351"/>
      <c r="D19" s="349">
        <v>1558</v>
      </c>
    </row>
    <row r="20" spans="1:4" ht="15.75">
      <c r="A20" s="350" t="s">
        <v>319</v>
      </c>
      <c r="B20" s="351"/>
      <c r="C20" s="351"/>
      <c r="D20" s="349"/>
    </row>
    <row r="21" spans="1:4" ht="31.5">
      <c r="A21" s="350" t="s">
        <v>380</v>
      </c>
      <c r="B21" s="351"/>
      <c r="C21" s="351"/>
      <c r="D21" s="349">
        <v>1500</v>
      </c>
    </row>
    <row r="22" spans="1:4" ht="15.75">
      <c r="A22" s="350" t="s">
        <v>381</v>
      </c>
      <c r="B22" s="351"/>
      <c r="C22" s="351"/>
      <c r="D22" s="349">
        <v>1850</v>
      </c>
    </row>
    <row r="23" spans="1:4" ht="15.75">
      <c r="A23" s="350" t="s">
        <v>72</v>
      </c>
      <c r="B23" s="351"/>
      <c r="C23" s="351"/>
      <c r="D23" s="349">
        <v>370</v>
      </c>
    </row>
    <row r="24" spans="1:4" ht="15.75">
      <c r="A24" s="350"/>
      <c r="B24" s="351"/>
      <c r="C24" s="351"/>
      <c r="D24" s="349">
        <f>B24*C24/1000</f>
        <v>0</v>
      </c>
    </row>
    <row r="25" spans="1:4" ht="15.75">
      <c r="A25" s="350"/>
      <c r="B25" s="351"/>
      <c r="C25" s="351"/>
      <c r="D25" s="349">
        <f>B25*C25/1000</f>
        <v>0</v>
      </c>
    </row>
    <row r="26" spans="1:4" ht="16.5" thickBot="1">
      <c r="A26" s="352"/>
      <c r="B26" s="353"/>
      <c r="C26" s="353"/>
      <c r="D26" s="349">
        <f>B26*C26/1000</f>
        <v>0</v>
      </c>
    </row>
    <row r="27" spans="1:4" s="356" customFormat="1" ht="19.5" customHeight="1" thickBot="1">
      <c r="A27" s="354" t="s">
        <v>243</v>
      </c>
      <c r="B27" s="355"/>
      <c r="C27" s="355"/>
      <c r="D27" s="349">
        <f>SUM(D8:D26)</f>
        <v>30156.08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9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F75" sqref="F75"/>
    </sheetView>
  </sheetViews>
  <sheetFormatPr defaultColWidth="9.00390625" defaultRowHeight="12.75"/>
  <cols>
    <col min="1" max="1" width="8.625" style="7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9" customFormat="1" ht="21" customHeight="1" thickBot="1">
      <c r="A1" s="24"/>
      <c r="B1" s="25"/>
      <c r="C1" s="25"/>
      <c r="D1" s="451" t="s">
        <v>382</v>
      </c>
      <c r="E1" s="451"/>
      <c r="F1" s="451"/>
      <c r="G1" s="451"/>
    </row>
    <row r="2" spans="1:7" s="10" customFormat="1" ht="15.75">
      <c r="A2" s="59" t="s">
        <v>51</v>
      </c>
      <c r="B2" s="60"/>
      <c r="C2" s="465" t="s">
        <v>160</v>
      </c>
      <c r="D2" s="466"/>
      <c r="E2" s="466"/>
      <c r="F2" s="460" t="s">
        <v>52</v>
      </c>
      <c r="G2" s="461"/>
    </row>
    <row r="3" spans="1:7" s="10" customFormat="1" ht="16.5" thickBot="1">
      <c r="A3" s="61" t="s">
        <v>53</v>
      </c>
      <c r="B3" s="62"/>
      <c r="C3" s="467" t="s">
        <v>54</v>
      </c>
      <c r="D3" s="468"/>
      <c r="E3" s="468"/>
      <c r="F3" s="462" t="s">
        <v>55</v>
      </c>
      <c r="G3" s="463"/>
    </row>
    <row r="4" spans="1:7" s="11" customFormat="1" ht="21" customHeight="1" thickBot="1">
      <c r="A4" s="26"/>
      <c r="B4" s="26"/>
      <c r="C4" s="26"/>
      <c r="D4" s="40"/>
      <c r="E4" s="464" t="s">
        <v>56</v>
      </c>
      <c r="F4" s="464"/>
      <c r="G4" s="464"/>
    </row>
    <row r="5" spans="1:7" ht="38.25">
      <c r="A5" s="27" t="s">
        <v>147</v>
      </c>
      <c r="B5" s="28" t="s">
        <v>57</v>
      </c>
      <c r="C5" s="469" t="s">
        <v>148</v>
      </c>
      <c r="D5" s="154" t="s">
        <v>139</v>
      </c>
      <c r="E5" s="28" t="s">
        <v>140</v>
      </c>
      <c r="F5" s="473" t="s">
        <v>136</v>
      </c>
      <c r="G5" s="458" t="s">
        <v>172</v>
      </c>
    </row>
    <row r="6" spans="1:7" ht="13.5" thickBot="1">
      <c r="A6" s="118" t="s">
        <v>58</v>
      </c>
      <c r="B6" s="29"/>
      <c r="C6" s="470"/>
      <c r="D6" s="471" t="s">
        <v>149</v>
      </c>
      <c r="E6" s="472"/>
      <c r="F6" s="474"/>
      <c r="G6" s="459"/>
    </row>
    <row r="7" spans="1:7" s="8" customFormat="1" ht="16.5" thickBot="1">
      <c r="A7" s="44">
        <v>1</v>
      </c>
      <c r="B7" s="43">
        <v>2</v>
      </c>
      <c r="C7" s="43">
        <v>3</v>
      </c>
      <c r="D7" s="155">
        <v>4</v>
      </c>
      <c r="E7" s="43">
        <v>5</v>
      </c>
      <c r="F7" s="183">
        <v>6</v>
      </c>
      <c r="G7" s="184">
        <v>7</v>
      </c>
    </row>
    <row r="8" spans="1:7" s="8" customFormat="1" ht="15.75" customHeight="1" thickBot="1">
      <c r="A8" s="448" t="s">
        <v>59</v>
      </c>
      <c r="B8" s="449"/>
      <c r="C8" s="449"/>
      <c r="D8" s="449"/>
      <c r="E8" s="449"/>
      <c r="F8" s="449"/>
      <c r="G8" s="450"/>
    </row>
    <row r="9" spans="1:7" s="12" customFormat="1" ht="13.5" customHeight="1" thickBot="1">
      <c r="A9" s="41">
        <v>1</v>
      </c>
      <c r="B9" s="42"/>
      <c r="C9" s="45" t="s">
        <v>60</v>
      </c>
      <c r="D9" s="156">
        <f>SUM(D10:D15)</f>
        <v>19099</v>
      </c>
      <c r="E9" s="156">
        <f>SUM(E10:E15)</f>
        <v>17249</v>
      </c>
      <c r="F9" s="156">
        <f>SUM(F10:F15)</f>
        <v>0</v>
      </c>
      <c r="G9" s="190">
        <f>F9/E9</f>
        <v>0</v>
      </c>
    </row>
    <row r="10" spans="1:7" s="2" customFormat="1" ht="13.5" customHeight="1">
      <c r="A10" s="30"/>
      <c r="B10" s="31">
        <v>1</v>
      </c>
      <c r="C10" s="46" t="s">
        <v>61</v>
      </c>
      <c r="D10" s="157">
        <v>100</v>
      </c>
      <c r="E10" s="157">
        <v>100</v>
      </c>
      <c r="F10" s="157"/>
      <c r="G10" s="185">
        <f>F10/E10</f>
        <v>0</v>
      </c>
    </row>
    <row r="11" spans="1:7" s="2" customFormat="1" ht="13.5" customHeight="1">
      <c r="A11" s="30"/>
      <c r="B11" s="31">
        <v>2</v>
      </c>
      <c r="C11" s="46" t="s">
        <v>62</v>
      </c>
      <c r="D11" s="157">
        <v>7065</v>
      </c>
      <c r="E11" s="157">
        <v>5215</v>
      </c>
      <c r="F11" s="157"/>
      <c r="G11" s="185">
        <f>F11/E11</f>
        <v>0</v>
      </c>
    </row>
    <row r="12" spans="1:7" s="2" customFormat="1" ht="13.5" customHeight="1">
      <c r="A12" s="30"/>
      <c r="B12" s="31">
        <v>3</v>
      </c>
      <c r="C12" s="46" t="s">
        <v>86</v>
      </c>
      <c r="D12" s="157">
        <v>8150</v>
      </c>
      <c r="E12" s="157">
        <v>8150</v>
      </c>
      <c r="F12" s="157"/>
      <c r="G12" s="185">
        <f>F12/E12</f>
        <v>0</v>
      </c>
    </row>
    <row r="13" spans="1:7" s="2" customFormat="1" ht="13.5" customHeight="1">
      <c r="A13" s="30"/>
      <c r="B13" s="31">
        <v>4</v>
      </c>
      <c r="C13" s="46" t="s">
        <v>150</v>
      </c>
      <c r="D13" s="157">
        <v>3784</v>
      </c>
      <c r="E13" s="157">
        <v>3784</v>
      </c>
      <c r="F13" s="157"/>
      <c r="G13" s="185">
        <f>F13/E13</f>
        <v>0</v>
      </c>
    </row>
    <row r="14" spans="1:7" s="2" customFormat="1" ht="13.5" customHeight="1">
      <c r="A14" s="30"/>
      <c r="B14" s="31">
        <v>5</v>
      </c>
      <c r="C14" s="46" t="s">
        <v>134</v>
      </c>
      <c r="D14" s="157"/>
      <c r="E14" s="157"/>
      <c r="F14" s="157"/>
      <c r="G14" s="185"/>
    </row>
    <row r="15" spans="1:7" s="2" customFormat="1" ht="13.5" customHeight="1" thickBot="1">
      <c r="A15" s="30"/>
      <c r="B15" s="31">
        <v>6</v>
      </c>
      <c r="C15" s="46" t="s">
        <v>63</v>
      </c>
      <c r="D15" s="157"/>
      <c r="E15" s="157"/>
      <c r="F15" s="157"/>
      <c r="G15" s="186"/>
    </row>
    <row r="16" spans="1:7" s="12" customFormat="1" ht="13.5" customHeight="1" thickBot="1">
      <c r="A16" s="41">
        <v>2</v>
      </c>
      <c r="B16" s="42"/>
      <c r="C16" s="45" t="s">
        <v>151</v>
      </c>
      <c r="D16" s="158">
        <f>SUM(D17:D20)</f>
        <v>25220</v>
      </c>
      <c r="E16" s="158">
        <f>SUM(E17:E20)</f>
        <v>25220</v>
      </c>
      <c r="F16" s="158">
        <f>SUM(F17:F20)</f>
        <v>0</v>
      </c>
      <c r="G16" s="190">
        <f>F16/E16</f>
        <v>0</v>
      </c>
    </row>
    <row r="17" spans="1:7" s="12" customFormat="1" ht="13.5" customHeight="1">
      <c r="A17" s="21"/>
      <c r="B17" s="23">
        <v>1</v>
      </c>
      <c r="C17" s="47" t="s">
        <v>113</v>
      </c>
      <c r="D17" s="159"/>
      <c r="E17" s="159"/>
      <c r="F17" s="159"/>
      <c r="G17" s="185"/>
    </row>
    <row r="18" spans="1:7" s="12" customFormat="1" ht="13.5" customHeight="1">
      <c r="A18" s="32"/>
      <c r="B18" s="33">
        <v>2</v>
      </c>
      <c r="C18" s="48" t="s">
        <v>64</v>
      </c>
      <c r="D18" s="160">
        <v>20900</v>
      </c>
      <c r="E18" s="160">
        <v>20900</v>
      </c>
      <c r="F18" s="160"/>
      <c r="G18" s="186">
        <f>F18/E18</f>
        <v>0</v>
      </c>
    </row>
    <row r="19" spans="1:7" s="2" customFormat="1" ht="13.5" customHeight="1">
      <c r="A19" s="30"/>
      <c r="B19" s="31">
        <v>3</v>
      </c>
      <c r="C19" s="46" t="s">
        <v>65</v>
      </c>
      <c r="D19" s="157">
        <v>3720</v>
      </c>
      <c r="E19" s="157">
        <v>3720</v>
      </c>
      <c r="F19" s="157"/>
      <c r="G19" s="186">
        <f>F19/E19</f>
        <v>0</v>
      </c>
    </row>
    <row r="20" spans="1:7" s="2" customFormat="1" ht="13.5" customHeight="1" thickBot="1">
      <c r="A20" s="30"/>
      <c r="B20" s="31">
        <v>4</v>
      </c>
      <c r="C20" s="46" t="s">
        <v>66</v>
      </c>
      <c r="D20" s="157">
        <v>600</v>
      </c>
      <c r="E20" s="157">
        <v>600</v>
      </c>
      <c r="F20" s="157"/>
      <c r="G20" s="187">
        <f>F20/E20</f>
        <v>0</v>
      </c>
    </row>
    <row r="21" spans="1:7" s="12" customFormat="1" ht="13.5" customHeight="1" thickBot="1">
      <c r="A21" s="41">
        <v>3</v>
      </c>
      <c r="B21" s="42"/>
      <c r="C21" s="45" t="s">
        <v>67</v>
      </c>
      <c r="D21" s="158">
        <f>SUM(D22:D24)</f>
        <v>5</v>
      </c>
      <c r="E21" s="158">
        <f>SUM(E22:E24)</f>
        <v>5</v>
      </c>
      <c r="F21" s="158">
        <f>SUM(F22:F24)</f>
        <v>0</v>
      </c>
      <c r="G21" s="190">
        <f>F21/E21</f>
        <v>0</v>
      </c>
    </row>
    <row r="22" spans="1:7" s="2" customFormat="1" ht="13.5" customHeight="1">
      <c r="A22" s="30"/>
      <c r="B22" s="31">
        <v>1</v>
      </c>
      <c r="C22" s="46" t="s">
        <v>68</v>
      </c>
      <c r="D22" s="157"/>
      <c r="E22" s="157"/>
      <c r="F22" s="157"/>
      <c r="G22" s="187"/>
    </row>
    <row r="23" spans="1:7" s="2" customFormat="1" ht="13.5" customHeight="1">
      <c r="A23" s="30"/>
      <c r="B23" s="31">
        <v>2</v>
      </c>
      <c r="C23" s="46" t="s">
        <v>111</v>
      </c>
      <c r="D23" s="157">
        <v>5</v>
      </c>
      <c r="E23" s="157">
        <v>5</v>
      </c>
      <c r="F23" s="157"/>
      <c r="G23" s="187">
        <f>F23/E23</f>
        <v>0</v>
      </c>
    </row>
    <row r="24" spans="1:7" s="2" customFormat="1" ht="13.5" customHeight="1" thickBot="1">
      <c r="A24" s="30"/>
      <c r="B24" s="31">
        <v>3</v>
      </c>
      <c r="C24" s="46" t="s">
        <v>69</v>
      </c>
      <c r="D24" s="157"/>
      <c r="E24" s="157"/>
      <c r="F24" s="157"/>
      <c r="G24" s="187"/>
    </row>
    <row r="25" spans="1:7" s="12" customFormat="1" ht="14.25" customHeight="1" thickBot="1">
      <c r="A25" s="41">
        <v>4</v>
      </c>
      <c r="B25" s="42"/>
      <c r="C25" s="45" t="s">
        <v>128</v>
      </c>
      <c r="D25" s="158">
        <f>SUM(D26:D35)</f>
        <v>30663</v>
      </c>
      <c r="E25" s="158">
        <f>SUM(E26:E35)</f>
        <v>32726</v>
      </c>
      <c r="F25" s="158">
        <f>SUM(F26:F35)</f>
        <v>0</v>
      </c>
      <c r="G25" s="190">
        <f>F25/E25</f>
        <v>0</v>
      </c>
    </row>
    <row r="26" spans="1:7" s="2" customFormat="1" ht="13.5" customHeight="1">
      <c r="A26" s="30"/>
      <c r="B26" s="31">
        <v>1</v>
      </c>
      <c r="C26" s="46" t="s">
        <v>70</v>
      </c>
      <c r="D26" s="157"/>
      <c r="E26" s="157"/>
      <c r="F26" s="157"/>
      <c r="G26" s="185"/>
    </row>
    <row r="27" spans="1:7" s="2" customFormat="1" ht="13.5" customHeight="1">
      <c r="A27" s="30"/>
      <c r="B27" s="31">
        <v>2</v>
      </c>
      <c r="C27" s="46" t="s">
        <v>71</v>
      </c>
      <c r="D27" s="157">
        <v>13</v>
      </c>
      <c r="E27" s="157">
        <v>13</v>
      </c>
      <c r="F27" s="157"/>
      <c r="G27" s="186">
        <f aca="true" t="shared" si="0" ref="G27:G34">F27/E27</f>
        <v>0</v>
      </c>
    </row>
    <row r="28" spans="1:7" s="2" customFormat="1" ht="23.25" customHeight="1">
      <c r="A28" s="30"/>
      <c r="B28" s="31">
        <v>3</v>
      </c>
      <c r="C28" s="46" t="s">
        <v>363</v>
      </c>
      <c r="D28" s="157">
        <v>21840</v>
      </c>
      <c r="E28" s="157">
        <v>21683</v>
      </c>
      <c r="F28" s="157"/>
      <c r="G28" s="186">
        <f t="shared" si="0"/>
        <v>0</v>
      </c>
    </row>
    <row r="29" spans="1:7" s="2" customFormat="1" ht="13.5" customHeight="1">
      <c r="A29" s="30"/>
      <c r="B29" s="31">
        <v>4</v>
      </c>
      <c r="C29" s="46" t="s">
        <v>364</v>
      </c>
      <c r="D29" s="157">
        <v>1632</v>
      </c>
      <c r="E29" s="157">
        <v>1632</v>
      </c>
      <c r="F29" s="157"/>
      <c r="G29" s="186">
        <f t="shared" si="0"/>
        <v>0</v>
      </c>
    </row>
    <row r="30" spans="1:7" s="2" customFormat="1" ht="21.75" customHeight="1">
      <c r="A30" s="30"/>
      <c r="B30" s="31">
        <v>5</v>
      </c>
      <c r="C30" s="46" t="s">
        <v>365</v>
      </c>
      <c r="D30" s="157">
        <v>3108</v>
      </c>
      <c r="E30" s="157">
        <v>3108</v>
      </c>
      <c r="F30" s="157"/>
      <c r="G30" s="186">
        <f t="shared" si="0"/>
        <v>0</v>
      </c>
    </row>
    <row r="31" spans="1:7" s="2" customFormat="1" ht="13.5" customHeight="1">
      <c r="A31" s="30"/>
      <c r="B31" s="31">
        <v>6</v>
      </c>
      <c r="C31" s="426" t="s">
        <v>383</v>
      </c>
      <c r="D31" s="157">
        <v>1500</v>
      </c>
      <c r="E31" s="157">
        <v>1500</v>
      </c>
      <c r="F31" s="157"/>
      <c r="G31" s="186">
        <f t="shared" si="0"/>
        <v>0</v>
      </c>
    </row>
    <row r="32" spans="1:7" s="2" customFormat="1" ht="13.5" customHeight="1">
      <c r="A32" s="30"/>
      <c r="B32" s="31">
        <v>7</v>
      </c>
      <c r="C32" s="46" t="s">
        <v>177</v>
      </c>
      <c r="D32" s="157">
        <v>2570</v>
      </c>
      <c r="E32" s="157">
        <v>2570</v>
      </c>
      <c r="F32" s="157"/>
      <c r="G32" s="186">
        <f t="shared" si="0"/>
        <v>0</v>
      </c>
    </row>
    <row r="33" spans="1:7" s="2" customFormat="1" ht="13.5" customHeight="1">
      <c r="A33" s="30"/>
      <c r="B33" s="31">
        <v>8</v>
      </c>
      <c r="C33" s="46" t="s">
        <v>384</v>
      </c>
      <c r="D33" s="157"/>
      <c r="E33" s="157">
        <v>1850</v>
      </c>
      <c r="F33" s="157"/>
      <c r="G33" s="186">
        <f t="shared" si="0"/>
        <v>0</v>
      </c>
    </row>
    <row r="34" spans="1:7" s="2" customFormat="1" ht="13.5" customHeight="1">
      <c r="A34" s="56"/>
      <c r="B34" s="57">
        <v>9</v>
      </c>
      <c r="C34" s="58" t="s">
        <v>192</v>
      </c>
      <c r="D34" s="161"/>
      <c r="E34" s="161">
        <v>370</v>
      </c>
      <c r="F34" s="161"/>
      <c r="G34" s="186">
        <f t="shared" si="0"/>
        <v>0</v>
      </c>
    </row>
    <row r="35" spans="1:7" s="2" customFormat="1" ht="13.5" customHeight="1" thickBot="1">
      <c r="A35" s="212"/>
      <c r="B35" s="242">
        <v>10</v>
      </c>
      <c r="C35" s="245" t="s">
        <v>193</v>
      </c>
      <c r="D35" s="243"/>
      <c r="E35" s="243"/>
      <c r="F35" s="245"/>
      <c r="G35" s="244"/>
    </row>
    <row r="36" spans="1:7" s="2" customFormat="1" ht="13.5" customHeight="1" thickBot="1">
      <c r="A36" s="41">
        <v>5</v>
      </c>
      <c r="B36" s="42"/>
      <c r="C36" s="45" t="s">
        <v>164</v>
      </c>
      <c r="D36" s="158">
        <f>SUM(D37:D43)</f>
        <v>16370</v>
      </c>
      <c r="E36" s="158">
        <f>SUM(E37:E43)</f>
        <v>16370</v>
      </c>
      <c r="F36" s="158">
        <f>SUM(F37:F43)</f>
        <v>0</v>
      </c>
      <c r="G36" s="190">
        <f>F36/E36</f>
        <v>0</v>
      </c>
    </row>
    <row r="37" spans="1:7" s="2" customFormat="1" ht="13.5" customHeight="1">
      <c r="A37" s="34"/>
      <c r="B37" s="35">
        <v>1</v>
      </c>
      <c r="C37" s="55" t="s">
        <v>225</v>
      </c>
      <c r="D37" s="162">
        <v>11349</v>
      </c>
      <c r="E37" s="162">
        <v>11349</v>
      </c>
      <c r="F37" s="162"/>
      <c r="G37" s="185">
        <f>F37/E37</f>
        <v>0</v>
      </c>
    </row>
    <row r="38" spans="1:7" s="2" customFormat="1" ht="13.5" customHeight="1">
      <c r="A38" s="30"/>
      <c r="B38" s="31">
        <v>2</v>
      </c>
      <c r="C38" s="46" t="s">
        <v>194</v>
      </c>
      <c r="D38" s="157">
        <v>3324</v>
      </c>
      <c r="E38" s="157">
        <v>3324</v>
      </c>
      <c r="F38" s="157"/>
      <c r="G38" s="186">
        <f>F38/E38</f>
        <v>0</v>
      </c>
    </row>
    <row r="39" spans="1:7" s="2" customFormat="1" ht="13.5" customHeight="1">
      <c r="A39" s="30"/>
      <c r="B39" s="31">
        <v>3</v>
      </c>
      <c r="C39" s="46" t="s">
        <v>195</v>
      </c>
      <c r="D39" s="157"/>
      <c r="E39" s="157"/>
      <c r="F39" s="157"/>
      <c r="G39" s="186"/>
    </row>
    <row r="40" spans="1:7" s="2" customFormat="1" ht="13.5" customHeight="1">
      <c r="A40" s="30"/>
      <c r="B40" s="31">
        <v>4</v>
      </c>
      <c r="C40" s="46" t="s">
        <v>196</v>
      </c>
      <c r="D40" s="157">
        <v>423</v>
      </c>
      <c r="E40" s="157">
        <v>423</v>
      </c>
      <c r="F40" s="157"/>
      <c r="G40" s="186">
        <f>F40/E40</f>
        <v>0</v>
      </c>
    </row>
    <row r="41" spans="1:7" s="2" customFormat="1" ht="13.5" customHeight="1">
      <c r="A41" s="30"/>
      <c r="B41" s="31">
        <v>5</v>
      </c>
      <c r="C41" s="49" t="s">
        <v>197</v>
      </c>
      <c r="D41" s="157">
        <v>1224</v>
      </c>
      <c r="E41" s="157">
        <v>1224</v>
      </c>
      <c r="F41" s="157"/>
      <c r="G41" s="187"/>
    </row>
    <row r="42" spans="1:7" s="2" customFormat="1" ht="13.5" customHeight="1">
      <c r="A42" s="30"/>
      <c r="B42" s="31">
        <v>5</v>
      </c>
      <c r="C42" s="46" t="s">
        <v>73</v>
      </c>
      <c r="D42" s="82"/>
      <c r="E42" s="82"/>
      <c r="F42" s="82"/>
      <c r="G42" s="186"/>
    </row>
    <row r="43" spans="1:7" s="2" customFormat="1" ht="13.5" customHeight="1" thickBot="1">
      <c r="A43" s="246"/>
      <c r="B43" s="247">
        <v>6</v>
      </c>
      <c r="C43" s="248" t="s">
        <v>198</v>
      </c>
      <c r="D43" s="245">
        <v>50</v>
      </c>
      <c r="E43" s="243">
        <v>50</v>
      </c>
      <c r="F43" s="245"/>
      <c r="G43" s="186">
        <f>F43/E43</f>
        <v>0</v>
      </c>
    </row>
    <row r="44" spans="1:7" s="12" customFormat="1" ht="13.5" customHeight="1" thickBot="1">
      <c r="A44" s="41">
        <v>6</v>
      </c>
      <c r="B44" s="42"/>
      <c r="C44" s="45" t="s">
        <v>112</v>
      </c>
      <c r="D44" s="158">
        <f>SUM(D45:D47)</f>
        <v>8972</v>
      </c>
      <c r="E44" s="158">
        <f>SUM(E45:E47)</f>
        <v>8972</v>
      </c>
      <c r="F44" s="158">
        <f>SUM(F45:F47)</f>
        <v>0</v>
      </c>
      <c r="G44" s="190">
        <f>F44/E44</f>
        <v>0</v>
      </c>
    </row>
    <row r="45" spans="1:7" s="2" customFormat="1" ht="13.5" customHeight="1">
      <c r="A45" s="30"/>
      <c r="B45" s="31">
        <v>1</v>
      </c>
      <c r="C45" s="46" t="s">
        <v>228</v>
      </c>
      <c r="D45" s="157">
        <v>8972</v>
      </c>
      <c r="E45" s="157">
        <v>8972</v>
      </c>
      <c r="F45" s="157"/>
      <c r="G45" s="185">
        <f>F45/E45</f>
        <v>0</v>
      </c>
    </row>
    <row r="46" spans="1:7" s="2" customFormat="1" ht="13.5" customHeight="1">
      <c r="A46" s="30"/>
      <c r="B46" s="31">
        <v>2</v>
      </c>
      <c r="C46" s="46" t="s">
        <v>105</v>
      </c>
      <c r="D46" s="157"/>
      <c r="E46" s="157"/>
      <c r="F46" s="157"/>
      <c r="G46" s="185"/>
    </row>
    <row r="47" spans="1:7" s="2" customFormat="1" ht="13.5" customHeight="1" thickBot="1">
      <c r="A47" s="30"/>
      <c r="B47" s="31">
        <v>3</v>
      </c>
      <c r="C47" s="46" t="s">
        <v>199</v>
      </c>
      <c r="D47" s="157"/>
      <c r="E47" s="157"/>
      <c r="F47" s="157"/>
      <c r="G47" s="187"/>
    </row>
    <row r="48" spans="1:7" s="2" customFormat="1" ht="13.5" customHeight="1" thickBot="1">
      <c r="A48" s="41">
        <v>7</v>
      </c>
      <c r="B48" s="42"/>
      <c r="C48" s="50" t="s">
        <v>74</v>
      </c>
      <c r="D48" s="156">
        <f>D49+D50</f>
        <v>0</v>
      </c>
      <c r="E48" s="156">
        <f>E49+E50</f>
        <v>0</v>
      </c>
      <c r="F48" s="156">
        <f>F49+F50</f>
        <v>0</v>
      </c>
      <c r="G48" s="190"/>
    </row>
    <row r="49" spans="1:7" s="2" customFormat="1" ht="13.5" customHeight="1">
      <c r="A49" s="22"/>
      <c r="B49" s="23">
        <v>1</v>
      </c>
      <c r="C49" s="51" t="s">
        <v>114</v>
      </c>
      <c r="D49" s="159"/>
      <c r="E49" s="159"/>
      <c r="F49" s="159"/>
      <c r="G49" s="185"/>
    </row>
    <row r="50" spans="1:7" s="2" customFormat="1" ht="15.75" customHeight="1" thickBot="1">
      <c r="A50" s="34"/>
      <c r="B50" s="35">
        <v>2</v>
      </c>
      <c r="C50" s="52" t="s">
        <v>152</v>
      </c>
      <c r="D50" s="162"/>
      <c r="E50" s="162"/>
      <c r="F50" s="162"/>
      <c r="G50" s="187"/>
    </row>
    <row r="51" spans="1:7" s="2" customFormat="1" ht="15.75" thickBot="1">
      <c r="A51" s="144"/>
      <c r="B51" s="145"/>
      <c r="C51" s="53" t="s">
        <v>42</v>
      </c>
      <c r="D51" s="163">
        <f>D9+D16+D21+D25+D36+D44+D48</f>
        <v>100329</v>
      </c>
      <c r="E51" s="163">
        <f>E9+E16+E21+E25+E36+E44+E48</f>
        <v>100542</v>
      </c>
      <c r="F51" s="163">
        <f>F9+F16+F21+F25+F36+F44+F48</f>
        <v>0</v>
      </c>
      <c r="G51" s="188">
        <f>F51/E51</f>
        <v>0</v>
      </c>
    </row>
    <row r="52" spans="1:6" ht="13.5" thickBot="1">
      <c r="A52" s="36"/>
      <c r="B52" s="37"/>
      <c r="C52" s="37"/>
      <c r="D52" s="37"/>
      <c r="E52" s="37"/>
      <c r="F52" s="37"/>
    </row>
    <row r="53" spans="1:7" s="8" customFormat="1" ht="16.5" customHeight="1" thickBot="1">
      <c r="A53" s="452" t="s">
        <v>75</v>
      </c>
      <c r="B53" s="453"/>
      <c r="C53" s="453"/>
      <c r="D53" s="453"/>
      <c r="E53" s="453"/>
      <c r="F53" s="453"/>
      <c r="G53" s="454"/>
    </row>
    <row r="54" spans="1:7" s="13" customFormat="1" ht="15" customHeight="1" thickBot="1">
      <c r="A54" s="41">
        <v>9</v>
      </c>
      <c r="B54" s="42"/>
      <c r="C54" s="45" t="s">
        <v>76</v>
      </c>
      <c r="D54" s="158">
        <f>SUM(D55:D61)</f>
        <v>89677</v>
      </c>
      <c r="E54" s="158">
        <f>SUM(E55:E61)</f>
        <v>89890</v>
      </c>
      <c r="F54" s="158">
        <f>SUM(F55:F61)</f>
        <v>0</v>
      </c>
      <c r="G54" s="190">
        <f aca="true" t="shared" si="1" ref="G54:G60">F54/E54</f>
        <v>0</v>
      </c>
    </row>
    <row r="55" spans="1:7" ht="15" customHeight="1">
      <c r="A55" s="30"/>
      <c r="B55" s="31">
        <v>1</v>
      </c>
      <c r="C55" s="46" t="s">
        <v>77</v>
      </c>
      <c r="D55" s="157">
        <v>18367</v>
      </c>
      <c r="E55" s="157">
        <v>18657</v>
      </c>
      <c r="F55" s="157"/>
      <c r="G55" s="191">
        <f t="shared" si="1"/>
        <v>0</v>
      </c>
    </row>
    <row r="56" spans="1:7" ht="15" customHeight="1">
      <c r="A56" s="30"/>
      <c r="B56" s="31">
        <v>2</v>
      </c>
      <c r="C56" s="46" t="s">
        <v>46</v>
      </c>
      <c r="D56" s="157">
        <v>5134</v>
      </c>
      <c r="E56" s="157">
        <v>5214</v>
      </c>
      <c r="F56" s="157"/>
      <c r="G56" s="330">
        <f t="shared" si="1"/>
        <v>0</v>
      </c>
    </row>
    <row r="57" spans="1:7" ht="15" customHeight="1">
      <c r="A57" s="30"/>
      <c r="B57" s="31">
        <v>3</v>
      </c>
      <c r="C57" s="46" t="s">
        <v>78</v>
      </c>
      <c r="D57" s="157">
        <v>37549</v>
      </c>
      <c r="E57" s="157">
        <v>37392</v>
      </c>
      <c r="F57" s="157"/>
      <c r="G57" s="330">
        <f t="shared" si="1"/>
        <v>0</v>
      </c>
    </row>
    <row r="58" spans="1:7" ht="15" customHeight="1">
      <c r="A58" s="30"/>
      <c r="B58" s="31">
        <v>4</v>
      </c>
      <c r="C58" s="119" t="s">
        <v>129</v>
      </c>
      <c r="D58" s="157">
        <v>643</v>
      </c>
      <c r="E58" s="157">
        <v>643</v>
      </c>
      <c r="F58" s="157"/>
      <c r="G58" s="330">
        <f t="shared" si="1"/>
        <v>0</v>
      </c>
    </row>
    <row r="59" spans="1:7" ht="15" customHeight="1">
      <c r="A59" s="30"/>
      <c r="B59" s="31">
        <v>5</v>
      </c>
      <c r="C59" s="46" t="s">
        <v>166</v>
      </c>
      <c r="D59" s="157">
        <v>24604</v>
      </c>
      <c r="E59" s="157">
        <v>24604</v>
      </c>
      <c r="F59" s="157"/>
      <c r="G59" s="330">
        <f t="shared" si="1"/>
        <v>0</v>
      </c>
    </row>
    <row r="60" spans="1:7" ht="15" customHeight="1">
      <c r="A60" s="30"/>
      <c r="B60" s="31">
        <v>6</v>
      </c>
      <c r="C60" s="46" t="s">
        <v>79</v>
      </c>
      <c r="D60" s="157">
        <v>3380</v>
      </c>
      <c r="E60" s="157">
        <v>3380</v>
      </c>
      <c r="F60" s="157"/>
      <c r="G60" s="330">
        <f t="shared" si="1"/>
        <v>0</v>
      </c>
    </row>
    <row r="61" spans="1:7" ht="15" customHeight="1" thickBot="1">
      <c r="A61" s="30"/>
      <c r="B61" s="31">
        <v>7</v>
      </c>
      <c r="C61" s="46" t="s">
        <v>48</v>
      </c>
      <c r="D61" s="157"/>
      <c r="E61" s="157"/>
      <c r="F61" s="157"/>
      <c r="G61" s="330"/>
    </row>
    <row r="62" spans="1:7" s="13" customFormat="1" ht="15" customHeight="1" thickBot="1">
      <c r="A62" s="41">
        <v>10</v>
      </c>
      <c r="B62" s="42"/>
      <c r="C62" s="45" t="s">
        <v>80</v>
      </c>
      <c r="D62" s="158">
        <f>SUM(D63:D65)</f>
        <v>1500</v>
      </c>
      <c r="E62" s="158">
        <f>SUM(E63:E65)</f>
        <v>1500</v>
      </c>
      <c r="F62" s="158">
        <f>SUM(F63:F65)</f>
        <v>0</v>
      </c>
      <c r="G62" s="190">
        <f>F62/E62</f>
        <v>0</v>
      </c>
    </row>
    <row r="63" spans="1:7" ht="15" customHeight="1">
      <c r="A63" s="30"/>
      <c r="B63" s="31">
        <v>1</v>
      </c>
      <c r="C63" s="46" t="s">
        <v>81</v>
      </c>
      <c r="D63" s="157">
        <v>1500</v>
      </c>
      <c r="E63" s="157">
        <v>1500</v>
      </c>
      <c r="F63" s="157"/>
      <c r="G63" s="191"/>
    </row>
    <row r="64" spans="1:7" ht="15" customHeight="1">
      <c r="A64" s="30"/>
      <c r="B64" s="31">
        <v>2</v>
      </c>
      <c r="C64" s="46" t="s">
        <v>133</v>
      </c>
      <c r="D64" s="157"/>
      <c r="E64" s="157"/>
      <c r="F64" s="157"/>
      <c r="G64" s="191"/>
    </row>
    <row r="65" spans="1:7" ht="15" customHeight="1" thickBot="1">
      <c r="A65" s="30"/>
      <c r="B65" s="31">
        <v>3</v>
      </c>
      <c r="C65" s="46" t="s">
        <v>82</v>
      </c>
      <c r="D65" s="157"/>
      <c r="E65" s="157"/>
      <c r="F65" s="157"/>
      <c r="G65" s="191"/>
    </row>
    <row r="66" spans="1:7" s="13" customFormat="1" ht="15" customHeight="1" thickBot="1">
      <c r="A66" s="41">
        <v>11</v>
      </c>
      <c r="B66" s="42"/>
      <c r="C66" s="45" t="s">
        <v>49</v>
      </c>
      <c r="D66" s="158">
        <f>SUM(D67+D68+D69)</f>
        <v>10801</v>
      </c>
      <c r="E66" s="158">
        <f>SUM(E67+E68+E69)</f>
        <v>10801</v>
      </c>
      <c r="F66" s="158">
        <f>SUM(F67+F68+F69)</f>
        <v>0</v>
      </c>
      <c r="G66" s="190">
        <f>F66/E66</f>
        <v>0</v>
      </c>
    </row>
    <row r="67" spans="1:7" ht="15" customHeight="1">
      <c r="A67" s="30"/>
      <c r="B67" s="31">
        <v>1</v>
      </c>
      <c r="C67" s="46" t="s">
        <v>83</v>
      </c>
      <c r="D67" s="157">
        <v>500</v>
      </c>
      <c r="E67" s="157">
        <v>500</v>
      </c>
      <c r="F67" s="157"/>
      <c r="G67" s="191">
        <f>F67/E67</f>
        <v>0</v>
      </c>
    </row>
    <row r="68" spans="1:7" ht="15" customHeight="1">
      <c r="A68" s="30"/>
      <c r="B68" s="31">
        <v>2</v>
      </c>
      <c r="C68" s="46" t="s">
        <v>200</v>
      </c>
      <c r="D68" s="82">
        <v>10301</v>
      </c>
      <c r="E68" s="82">
        <v>10301</v>
      </c>
      <c r="F68" s="157"/>
      <c r="G68" s="330">
        <f>F68/E68</f>
        <v>0</v>
      </c>
    </row>
    <row r="69" spans="1:7" ht="15" customHeight="1" thickBot="1">
      <c r="A69" s="212"/>
      <c r="B69" s="213">
        <v>3</v>
      </c>
      <c r="C69" s="214" t="s">
        <v>126</v>
      </c>
      <c r="D69" s="215"/>
      <c r="E69" s="215"/>
      <c r="F69" s="332"/>
      <c r="G69" s="331"/>
    </row>
    <row r="70" spans="1:7" ht="15" customHeight="1" thickBot="1">
      <c r="A70" s="151">
        <v>12</v>
      </c>
      <c r="B70" s="152"/>
      <c r="C70" s="153" t="s">
        <v>145</v>
      </c>
      <c r="D70" s="164"/>
      <c r="E70" s="164"/>
      <c r="F70" s="164"/>
      <c r="G70" s="333"/>
    </row>
    <row r="71" spans="1:7" ht="15" customHeight="1" thickBot="1">
      <c r="A71" s="151">
        <v>13</v>
      </c>
      <c r="B71" s="152"/>
      <c r="C71" s="153" t="s">
        <v>146</v>
      </c>
      <c r="D71" s="164"/>
      <c r="E71" s="164"/>
      <c r="F71" s="164"/>
      <c r="G71" s="191"/>
    </row>
    <row r="72" spans="1:7" s="13" customFormat="1" ht="15" customHeight="1" thickBot="1">
      <c r="A72" s="41">
        <v>14</v>
      </c>
      <c r="B72" s="42"/>
      <c r="C72" s="45" t="s">
        <v>115</v>
      </c>
      <c r="D72" s="158">
        <f>SUM(D73:D75)</f>
        <v>3547</v>
      </c>
      <c r="E72" s="158">
        <f>SUM(E73:E75)</f>
        <v>3547</v>
      </c>
      <c r="F72" s="158">
        <f>SUM(F73:F75)</f>
        <v>0</v>
      </c>
      <c r="G72" s="190">
        <f>F72/E72</f>
        <v>0</v>
      </c>
    </row>
    <row r="73" spans="1:7" ht="15" customHeight="1">
      <c r="A73" s="30"/>
      <c r="B73" s="31">
        <v>1</v>
      </c>
      <c r="C73" s="46" t="s">
        <v>226</v>
      </c>
      <c r="D73" s="157">
        <v>3547</v>
      </c>
      <c r="E73" s="157">
        <v>3547</v>
      </c>
      <c r="F73" s="157"/>
      <c r="G73" s="191">
        <f>F73/E73</f>
        <v>0</v>
      </c>
    </row>
    <row r="74" spans="1:7" ht="15" customHeight="1">
      <c r="A74" s="30"/>
      <c r="B74" s="31">
        <v>2</v>
      </c>
      <c r="C74" s="46" t="s">
        <v>116</v>
      </c>
      <c r="D74" s="157"/>
      <c r="E74" s="157"/>
      <c r="F74" s="157"/>
      <c r="G74" s="191"/>
    </row>
    <row r="75" spans="1:7" ht="15" customHeight="1" thickBot="1">
      <c r="A75" s="30"/>
      <c r="B75" s="31">
        <v>3</v>
      </c>
      <c r="C75" s="46" t="s">
        <v>201</v>
      </c>
      <c r="D75" s="157"/>
      <c r="E75" s="157"/>
      <c r="F75" s="157"/>
      <c r="G75" s="334"/>
    </row>
    <row r="76" spans="1:7" s="13" customFormat="1" ht="13.5" thickBot="1">
      <c r="A76" s="151">
        <v>15</v>
      </c>
      <c r="B76" s="152"/>
      <c r="C76" s="153" t="s">
        <v>158</v>
      </c>
      <c r="D76" s="164"/>
      <c r="E76" s="164"/>
      <c r="F76" s="164"/>
      <c r="G76" s="191"/>
    </row>
    <row r="77" spans="1:7" ht="19.5" customHeight="1" thickBot="1">
      <c r="A77" s="120"/>
      <c r="B77" s="121"/>
      <c r="C77" s="54" t="s">
        <v>84</v>
      </c>
      <c r="D77" s="165">
        <f>D54+D62+D66+D70+D71+D72+D76</f>
        <v>105525</v>
      </c>
      <c r="E77" s="165">
        <f>E54+E62+E66+E70+E71+E72+E76</f>
        <v>105738</v>
      </c>
      <c r="F77" s="165">
        <f>F54+F62+F66+F70+F71+F72+F76</f>
        <v>0</v>
      </c>
      <c r="G77" s="188">
        <f>F77/E77</f>
        <v>0</v>
      </c>
    </row>
    <row r="78" spans="1:6" ht="13.5" thickBot="1">
      <c r="A78" s="36"/>
      <c r="B78" s="37"/>
      <c r="C78" s="37"/>
      <c r="D78" s="37"/>
      <c r="E78" s="37"/>
      <c r="F78" s="37"/>
    </row>
    <row r="79" spans="1:7" ht="16.5" thickBot="1">
      <c r="A79" s="122" t="s">
        <v>85</v>
      </c>
      <c r="B79" s="123"/>
      <c r="C79" s="124"/>
      <c r="D79" s="455">
        <v>8</v>
      </c>
      <c r="E79" s="456"/>
      <c r="F79" s="456"/>
      <c r="G79" s="457"/>
    </row>
  </sheetData>
  <sheetProtection/>
  <mergeCells count="13">
    <mergeCell ref="C5:C6"/>
    <mergeCell ref="D6:E6"/>
    <mergeCell ref="F5:F6"/>
    <mergeCell ref="A8:G8"/>
    <mergeCell ref="D1:G1"/>
    <mergeCell ref="A53:G53"/>
    <mergeCell ref="D79:G79"/>
    <mergeCell ref="G5:G6"/>
    <mergeCell ref="F2:G2"/>
    <mergeCell ref="F3:G3"/>
    <mergeCell ref="E4:G4"/>
    <mergeCell ref="C2:E2"/>
    <mergeCell ref="C3:E3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1">
      <selection activeCell="G14" sqref="G14"/>
    </sheetView>
  </sheetViews>
  <sheetFormatPr defaultColWidth="9.00390625" defaultRowHeight="12.75"/>
  <cols>
    <col min="1" max="1" width="27.12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5" t="s">
        <v>90</v>
      </c>
      <c r="B1" s="14"/>
      <c r="C1" s="14"/>
      <c r="D1" s="14"/>
      <c r="E1" s="14"/>
      <c r="F1" s="14"/>
      <c r="G1" s="14"/>
      <c r="H1" s="14"/>
    </row>
    <row r="2" ht="14.25" thickBot="1">
      <c r="H2" s="39" t="s">
        <v>91</v>
      </c>
    </row>
    <row r="3" spans="1:8" ht="24" customHeight="1" thickBot="1">
      <c r="A3" s="63" t="s">
        <v>59</v>
      </c>
      <c r="B3" s="64"/>
      <c r="C3" s="64"/>
      <c r="D3" s="64"/>
      <c r="E3" s="63" t="s">
        <v>75</v>
      </c>
      <c r="F3" s="64"/>
      <c r="G3" s="64"/>
      <c r="H3" s="65"/>
    </row>
    <row r="4" spans="1:8" s="6" customFormat="1" ht="35.25" customHeight="1" thickBot="1">
      <c r="A4" s="16" t="s">
        <v>92</v>
      </c>
      <c r="B4" s="5" t="s">
        <v>385</v>
      </c>
      <c r="C4" s="5" t="s">
        <v>386</v>
      </c>
      <c r="D4" s="146" t="s">
        <v>172</v>
      </c>
      <c r="E4" s="16" t="s">
        <v>92</v>
      </c>
      <c r="F4" s="5" t="s">
        <v>385</v>
      </c>
      <c r="G4" s="146" t="s">
        <v>386</v>
      </c>
      <c r="H4" s="146" t="s">
        <v>172</v>
      </c>
    </row>
    <row r="5" spans="1:8" ht="18" customHeight="1">
      <c r="A5" s="125" t="s">
        <v>93</v>
      </c>
      <c r="B5" s="66">
        <v>19099</v>
      </c>
      <c r="C5" s="192">
        <v>17249</v>
      </c>
      <c r="D5" s="193"/>
      <c r="E5" s="80" t="s">
        <v>94</v>
      </c>
      <c r="F5" s="66">
        <v>18367</v>
      </c>
      <c r="G5" s="192">
        <v>18657</v>
      </c>
      <c r="H5" s="197"/>
    </row>
    <row r="6" spans="1:8" ht="23.25" customHeight="1">
      <c r="A6" s="127" t="s">
        <v>141</v>
      </c>
      <c r="B6" s="68">
        <v>18620</v>
      </c>
      <c r="C6" s="194">
        <v>18620</v>
      </c>
      <c r="D6" s="193"/>
      <c r="E6" s="67" t="s">
        <v>95</v>
      </c>
      <c r="F6" s="68">
        <v>5134</v>
      </c>
      <c r="G6" s="194">
        <v>5214</v>
      </c>
      <c r="H6" s="197"/>
    </row>
    <row r="7" spans="1:8" ht="25.5" customHeight="1">
      <c r="A7" s="127" t="s">
        <v>128</v>
      </c>
      <c r="B7" s="68">
        <v>30663</v>
      </c>
      <c r="C7" s="194">
        <v>32726</v>
      </c>
      <c r="D7" s="193"/>
      <c r="E7" s="67" t="s">
        <v>96</v>
      </c>
      <c r="F7" s="68">
        <v>37549</v>
      </c>
      <c r="G7" s="194">
        <v>37392</v>
      </c>
      <c r="H7" s="197"/>
    </row>
    <row r="8" spans="1:8" ht="18" customHeight="1">
      <c r="A8" s="127" t="s">
        <v>165</v>
      </c>
      <c r="B8" s="68">
        <v>16370</v>
      </c>
      <c r="C8" s="194">
        <v>16370</v>
      </c>
      <c r="D8" s="193"/>
      <c r="E8" s="70" t="s">
        <v>129</v>
      </c>
      <c r="F8" s="68">
        <v>643</v>
      </c>
      <c r="G8" s="194">
        <v>643</v>
      </c>
      <c r="H8" s="197"/>
    </row>
    <row r="9" spans="1:8" ht="18" customHeight="1">
      <c r="A9" s="127" t="s">
        <v>73</v>
      </c>
      <c r="B9" s="68"/>
      <c r="C9" s="194"/>
      <c r="D9" s="193"/>
      <c r="E9" s="67" t="s">
        <v>167</v>
      </c>
      <c r="F9" s="68">
        <v>24604</v>
      </c>
      <c r="G9" s="194">
        <v>24604</v>
      </c>
      <c r="H9" s="197"/>
    </row>
    <row r="10" spans="1:8" ht="26.25" customHeight="1">
      <c r="A10" s="127" t="s">
        <v>228</v>
      </c>
      <c r="B10" s="68">
        <v>8972</v>
      </c>
      <c r="C10" s="194">
        <v>8972</v>
      </c>
      <c r="D10" s="193"/>
      <c r="E10" s="67" t="s">
        <v>97</v>
      </c>
      <c r="F10" s="68">
        <v>3380</v>
      </c>
      <c r="G10" s="194">
        <v>3380</v>
      </c>
      <c r="H10" s="197"/>
    </row>
    <row r="11" spans="1:8" ht="26.25" customHeight="1">
      <c r="A11" s="127" t="s">
        <v>112</v>
      </c>
      <c r="B11" s="68"/>
      <c r="C11" s="194"/>
      <c r="D11" s="193"/>
      <c r="E11" s="67" t="s">
        <v>48</v>
      </c>
      <c r="F11" s="68"/>
      <c r="G11" s="194"/>
      <c r="H11" s="197"/>
    </row>
    <row r="12" spans="1:8" ht="18" customHeight="1">
      <c r="A12" s="127" t="s">
        <v>153</v>
      </c>
      <c r="B12" s="68"/>
      <c r="C12" s="196"/>
      <c r="D12" s="195"/>
      <c r="E12" s="67" t="s">
        <v>229</v>
      </c>
      <c r="F12" s="68">
        <v>3547</v>
      </c>
      <c r="G12" s="194">
        <v>3547</v>
      </c>
      <c r="H12" s="197"/>
    </row>
    <row r="13" spans="1:8" ht="24" customHeight="1">
      <c r="A13" s="71" t="s">
        <v>230</v>
      </c>
      <c r="B13" s="68"/>
      <c r="C13" s="196"/>
      <c r="D13" s="195"/>
      <c r="E13" s="67" t="s">
        <v>98</v>
      </c>
      <c r="F13" s="68">
        <v>500</v>
      </c>
      <c r="G13" s="194">
        <v>500</v>
      </c>
      <c r="H13" s="197"/>
    </row>
    <row r="14" spans="1:8" ht="18" customHeight="1">
      <c r="A14" s="71"/>
      <c r="B14" s="68"/>
      <c r="C14" s="68"/>
      <c r="D14" s="72"/>
      <c r="E14" s="67" t="s">
        <v>115</v>
      </c>
      <c r="F14" s="68"/>
      <c r="G14" s="196"/>
      <c r="H14" s="197"/>
    </row>
    <row r="15" spans="1:8" ht="18" customHeight="1">
      <c r="A15" s="71"/>
      <c r="B15" s="68"/>
      <c r="C15" s="68"/>
      <c r="D15" s="72"/>
      <c r="E15" s="71" t="s">
        <v>202</v>
      </c>
      <c r="F15" s="68"/>
      <c r="G15" s="68"/>
      <c r="H15" s="69"/>
    </row>
    <row r="16" spans="1:8" ht="18" customHeight="1">
      <c r="A16" s="71"/>
      <c r="B16" s="68"/>
      <c r="C16" s="68"/>
      <c r="D16" s="72"/>
      <c r="E16" s="71"/>
      <c r="F16" s="68"/>
      <c r="G16" s="68"/>
      <c r="H16" s="69"/>
    </row>
    <row r="17" spans="1:8" ht="18" customHeight="1">
      <c r="A17" s="71"/>
      <c r="B17" s="68"/>
      <c r="C17" s="68"/>
      <c r="D17" s="72"/>
      <c r="E17" s="71"/>
      <c r="F17" s="68"/>
      <c r="G17" s="68"/>
      <c r="H17" s="69"/>
    </row>
    <row r="18" spans="1:8" ht="18" customHeight="1">
      <c r="A18" s="71"/>
      <c r="B18" s="68"/>
      <c r="C18" s="68"/>
      <c r="D18" s="72"/>
      <c r="E18" s="71"/>
      <c r="F18" s="68"/>
      <c r="G18" s="68"/>
      <c r="H18" s="69"/>
    </row>
    <row r="19" spans="1:8" ht="18" customHeight="1">
      <c r="A19" s="71"/>
      <c r="B19" s="68"/>
      <c r="C19" s="68"/>
      <c r="D19" s="72"/>
      <c r="E19" s="71"/>
      <c r="F19" s="68"/>
      <c r="G19" s="68"/>
      <c r="H19" s="69"/>
    </row>
    <row r="20" spans="1:8" ht="18" customHeight="1" thickBot="1">
      <c r="A20" s="128"/>
      <c r="B20" s="73"/>
      <c r="C20" s="73"/>
      <c r="D20" s="129"/>
      <c r="E20" s="81"/>
      <c r="F20" s="73"/>
      <c r="G20" s="73"/>
      <c r="H20" s="74"/>
    </row>
    <row r="21" spans="1:8" ht="18" customHeight="1" thickBot="1">
      <c r="A21" s="75" t="s">
        <v>99</v>
      </c>
      <c r="B21" s="76">
        <f>SUM(B5:B20)</f>
        <v>93724</v>
      </c>
      <c r="C21" s="76">
        <f>SUM(C5:C20)</f>
        <v>93937</v>
      </c>
      <c r="D21" s="249"/>
      <c r="E21" s="75" t="s">
        <v>99</v>
      </c>
      <c r="F21" s="76">
        <f>SUM(F5:F20)</f>
        <v>93724</v>
      </c>
      <c r="G21" s="76">
        <f>SUM(G5:G20)</f>
        <v>93937</v>
      </c>
      <c r="H21" s="250"/>
    </row>
    <row r="22" spans="1:8" ht="18" customHeight="1" thickBot="1">
      <c r="A22" s="77" t="s">
        <v>100</v>
      </c>
      <c r="B22" s="78" t="str">
        <f>IF(((F21-B21)&gt;0),F21-B21,"----")</f>
        <v>----</v>
      </c>
      <c r="C22" s="78" t="str">
        <f>IF(((G21-C21)&gt;0),G21-C21,"----")</f>
        <v>----</v>
      </c>
      <c r="D22" s="78" t="str">
        <f>IF(((H21-D21)&gt;0),H21-D21,"----")</f>
        <v>----</v>
      </c>
      <c r="E22" s="77" t="s">
        <v>101</v>
      </c>
      <c r="F22" s="78" t="str">
        <f>IF(((B21-F21)&gt;0),B21-F21,"----")</f>
        <v>----</v>
      </c>
      <c r="G22" s="78" t="str">
        <f>IF(((C21-G21)&gt;0),C21-G21,"----")</f>
        <v>----</v>
      </c>
      <c r="H22" s="79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G10" sqref="G10"/>
    </sheetView>
  </sheetViews>
  <sheetFormatPr defaultColWidth="9.00390625" defaultRowHeight="12.75"/>
  <cols>
    <col min="1" max="1" width="28.87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5" t="s">
        <v>102</v>
      </c>
      <c r="B1" s="14"/>
      <c r="C1" s="14"/>
      <c r="D1" s="14"/>
      <c r="E1" s="14"/>
      <c r="F1" s="14"/>
      <c r="G1" s="14"/>
      <c r="H1" s="14"/>
    </row>
    <row r="2" ht="14.25" thickBot="1">
      <c r="H2" s="39" t="s">
        <v>91</v>
      </c>
    </row>
    <row r="3" spans="1:8" ht="24" customHeight="1" thickBot="1">
      <c r="A3" s="63" t="s">
        <v>59</v>
      </c>
      <c r="B3" s="64"/>
      <c r="C3" s="64"/>
      <c r="D3" s="64"/>
      <c r="E3" s="63" t="s">
        <v>75</v>
      </c>
      <c r="F3" s="64"/>
      <c r="G3" s="64"/>
      <c r="H3" s="65"/>
    </row>
    <row r="4" spans="1:8" s="6" customFormat="1" ht="35.25" customHeight="1" thickBot="1">
      <c r="A4" s="16" t="s">
        <v>92</v>
      </c>
      <c r="B4" s="5" t="s">
        <v>385</v>
      </c>
      <c r="C4" s="198" t="s">
        <v>387</v>
      </c>
      <c r="D4" s="146" t="s">
        <v>172</v>
      </c>
      <c r="E4" s="16" t="s">
        <v>92</v>
      </c>
      <c r="F4" s="5" t="s">
        <v>385</v>
      </c>
      <c r="G4" s="198" t="s">
        <v>388</v>
      </c>
      <c r="H4" s="146" t="s">
        <v>172</v>
      </c>
    </row>
    <row r="5" spans="1:8" ht="29.25" customHeight="1">
      <c r="A5" s="130" t="s">
        <v>110</v>
      </c>
      <c r="B5" s="66"/>
      <c r="C5" s="126"/>
      <c r="D5" s="189"/>
      <c r="E5" s="125" t="s">
        <v>123</v>
      </c>
      <c r="F5" s="66">
        <v>1500</v>
      </c>
      <c r="G5" s="126">
        <v>1500</v>
      </c>
      <c r="H5" s="189"/>
    </row>
    <row r="6" spans="1:8" ht="27.75" customHeight="1">
      <c r="A6" s="127" t="s">
        <v>107</v>
      </c>
      <c r="B6" s="68">
        <v>6600</v>
      </c>
      <c r="C6" s="72">
        <v>6600</v>
      </c>
      <c r="D6" s="189"/>
      <c r="E6" s="127" t="s">
        <v>154</v>
      </c>
      <c r="F6" s="68"/>
      <c r="G6" s="72"/>
      <c r="H6" s="189"/>
    </row>
    <row r="7" spans="1:8" ht="27.75" customHeight="1">
      <c r="A7" s="127" t="s">
        <v>111</v>
      </c>
      <c r="B7" s="68">
        <v>5</v>
      </c>
      <c r="C7" s="72">
        <v>5</v>
      </c>
      <c r="D7" s="189"/>
      <c r="E7" s="127" t="s">
        <v>204</v>
      </c>
      <c r="F7" s="68"/>
      <c r="G7" s="72"/>
      <c r="H7" s="189"/>
    </row>
    <row r="8" spans="1:8" ht="21" customHeight="1">
      <c r="A8" s="127" t="s">
        <v>155</v>
      </c>
      <c r="B8" s="68"/>
      <c r="C8" s="72"/>
      <c r="D8" s="189"/>
      <c r="E8" s="127" t="s">
        <v>124</v>
      </c>
      <c r="F8" s="68"/>
      <c r="G8" s="72"/>
      <c r="H8" s="189"/>
    </row>
    <row r="9" spans="1:8" ht="21" customHeight="1">
      <c r="A9" s="127" t="s">
        <v>72</v>
      </c>
      <c r="B9" s="68"/>
      <c r="C9" s="72"/>
      <c r="D9" s="189"/>
      <c r="E9" s="127" t="s">
        <v>103</v>
      </c>
      <c r="F9" s="68">
        <v>10301</v>
      </c>
      <c r="G9" s="72">
        <v>10301</v>
      </c>
      <c r="H9" s="189"/>
    </row>
    <row r="10" spans="1:8" ht="24.75" customHeight="1">
      <c r="A10" s="147" t="s">
        <v>176</v>
      </c>
      <c r="B10" s="68"/>
      <c r="C10" s="72"/>
      <c r="D10" s="189"/>
      <c r="E10" s="127" t="s">
        <v>145</v>
      </c>
      <c r="F10" s="68"/>
      <c r="G10" s="72"/>
      <c r="H10" s="189"/>
    </row>
    <row r="11" spans="1:8" ht="27.75" customHeight="1">
      <c r="A11" s="127" t="s">
        <v>156</v>
      </c>
      <c r="B11" s="68"/>
      <c r="C11" s="72"/>
      <c r="D11" s="189"/>
      <c r="E11" s="127" t="s">
        <v>157</v>
      </c>
      <c r="F11" s="68"/>
      <c r="G11" s="72"/>
      <c r="H11" s="189"/>
    </row>
    <row r="12" spans="1:8" ht="27.75" customHeight="1">
      <c r="A12" s="127" t="s">
        <v>203</v>
      </c>
      <c r="B12" s="68"/>
      <c r="C12" s="72"/>
      <c r="D12" s="189"/>
      <c r="E12" s="71" t="s">
        <v>168</v>
      </c>
      <c r="F12" s="68"/>
      <c r="G12" s="72"/>
      <c r="H12" s="189"/>
    </row>
    <row r="13" spans="1:8" ht="21" customHeight="1">
      <c r="A13" s="127" t="s">
        <v>169</v>
      </c>
      <c r="B13" s="68"/>
      <c r="C13" s="72"/>
      <c r="D13" s="189"/>
      <c r="E13" s="71"/>
      <c r="F13" s="68"/>
      <c r="G13" s="72"/>
      <c r="H13" s="200"/>
    </row>
    <row r="14" spans="1:8" ht="21" customHeight="1">
      <c r="A14" s="127" t="s">
        <v>112</v>
      </c>
      <c r="B14" s="68"/>
      <c r="C14" s="72"/>
      <c r="D14" s="189"/>
      <c r="E14" s="71"/>
      <c r="F14" s="68"/>
      <c r="G14" s="72"/>
      <c r="H14" s="200"/>
    </row>
    <row r="15" spans="1:8" ht="21" customHeight="1">
      <c r="A15" s="127" t="s">
        <v>153</v>
      </c>
      <c r="B15" s="68"/>
      <c r="C15" s="72"/>
      <c r="D15" s="189"/>
      <c r="E15" s="71"/>
      <c r="F15" s="68"/>
      <c r="G15" s="72"/>
      <c r="H15" s="200"/>
    </row>
    <row r="16" spans="1:8" ht="21" customHeight="1" thickBot="1">
      <c r="A16" s="71"/>
      <c r="B16" s="68"/>
      <c r="C16" s="72"/>
      <c r="D16" s="189"/>
      <c r="E16" s="71"/>
      <c r="F16" s="68"/>
      <c r="G16" s="72"/>
      <c r="H16" s="201"/>
    </row>
    <row r="17" spans="1:8" ht="24" customHeight="1" thickBot="1">
      <c r="A17" s="75" t="s">
        <v>99</v>
      </c>
      <c r="B17" s="76">
        <f>SUM(B5:B16)</f>
        <v>6605</v>
      </c>
      <c r="C17" s="163">
        <f>SUM(C5:C16)</f>
        <v>6605</v>
      </c>
      <c r="D17" s="251"/>
      <c r="E17" s="75" t="s">
        <v>99</v>
      </c>
      <c r="F17" s="76">
        <f>SUM(F5:F16)</f>
        <v>11801</v>
      </c>
      <c r="G17" s="163">
        <f>SUM(G5:G16)</f>
        <v>11801</v>
      </c>
      <c r="H17" s="251"/>
    </row>
    <row r="18" spans="1:8" ht="23.25" customHeight="1" thickBot="1">
      <c r="A18" s="77" t="s">
        <v>100</v>
      </c>
      <c r="B18" s="78">
        <f>IF(((F17-B17)&gt;0),F17-B17,"----")</f>
        <v>5196</v>
      </c>
      <c r="C18" s="199">
        <f>IF(((G17-C17)&gt;0),G17-C17,"----")</f>
        <v>5196</v>
      </c>
      <c r="D18" s="202"/>
      <c r="E18" s="77" t="s">
        <v>101</v>
      </c>
      <c r="F18" s="78" t="str">
        <f>IF(((B17-F17)&gt;0),B17-F17,"----")</f>
        <v>----</v>
      </c>
      <c r="G18" s="199" t="str">
        <f>IF(((C17-G17)&gt;0),C17-G17,"----")</f>
        <v>----</v>
      </c>
      <c r="H18" s="202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05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300" t="s">
        <v>91</v>
      </c>
    </row>
    <row r="2" spans="1:6" s="6" customFormat="1" ht="44.25" customHeight="1" thickBot="1">
      <c r="A2" s="16" t="s">
        <v>260</v>
      </c>
      <c r="B2" s="5" t="s">
        <v>261</v>
      </c>
      <c r="C2" s="5" t="s">
        <v>262</v>
      </c>
      <c r="D2" s="5" t="s">
        <v>390</v>
      </c>
      <c r="E2" s="5" t="s">
        <v>391</v>
      </c>
      <c r="F2" s="301" t="s">
        <v>392</v>
      </c>
    </row>
    <row r="3" spans="1:6" s="305" customFormat="1" ht="12" customHeight="1" thickBot="1">
      <c r="A3" s="302">
        <v>1</v>
      </c>
      <c r="B3" s="303">
        <v>2</v>
      </c>
      <c r="C3" s="303">
        <v>3</v>
      </c>
      <c r="D3" s="303">
        <v>4</v>
      </c>
      <c r="E3" s="303">
        <v>5</v>
      </c>
      <c r="F3" s="304" t="s">
        <v>320</v>
      </c>
    </row>
    <row r="4" spans="1:6" ht="18" customHeight="1">
      <c r="A4" s="306"/>
      <c r="B4" s="68"/>
      <c r="C4" s="357"/>
      <c r="D4" s="68"/>
      <c r="E4" s="68"/>
      <c r="F4" s="358">
        <f aca="true" t="shared" si="0" ref="F4:F9">B4-D4-E4</f>
        <v>0</v>
      </c>
    </row>
    <row r="5" spans="1:6" ht="18" customHeight="1">
      <c r="A5" s="306"/>
      <c r="B5" s="68"/>
      <c r="C5" s="357"/>
      <c r="D5" s="68"/>
      <c r="E5" s="68"/>
      <c r="F5" s="358">
        <f t="shared" si="0"/>
        <v>0</v>
      </c>
    </row>
    <row r="6" spans="1:6" ht="18" customHeight="1">
      <c r="A6" s="306"/>
      <c r="B6" s="68"/>
      <c r="C6" s="357"/>
      <c r="D6" s="68"/>
      <c r="E6" s="68"/>
      <c r="F6" s="358">
        <f t="shared" si="0"/>
        <v>0</v>
      </c>
    </row>
    <row r="7" spans="1:6" ht="18" customHeight="1">
      <c r="A7" s="306"/>
      <c r="B7" s="68"/>
      <c r="C7" s="357"/>
      <c r="D7" s="68"/>
      <c r="E7" s="68"/>
      <c r="F7" s="358">
        <f t="shared" si="0"/>
        <v>0</v>
      </c>
    </row>
    <row r="8" spans="1:6" ht="18" customHeight="1">
      <c r="A8" s="306"/>
      <c r="B8" s="68"/>
      <c r="C8" s="357"/>
      <c r="D8" s="68"/>
      <c r="E8" s="68"/>
      <c r="F8" s="358">
        <f t="shared" si="0"/>
        <v>0</v>
      </c>
    </row>
    <row r="9" spans="1:6" ht="18" customHeight="1">
      <c r="A9" s="307" t="s">
        <v>179</v>
      </c>
      <c r="B9" s="68"/>
      <c r="C9" s="357"/>
      <c r="D9" s="68"/>
      <c r="E9" s="68"/>
      <c r="F9" s="358">
        <f t="shared" si="0"/>
        <v>0</v>
      </c>
    </row>
    <row r="10" spans="1:6" ht="18" customHeight="1">
      <c r="A10" s="306" t="s">
        <v>389</v>
      </c>
      <c r="B10" s="68"/>
      <c r="C10" s="357"/>
      <c r="D10" s="68"/>
      <c r="E10" s="68">
        <v>2443</v>
      </c>
      <c r="F10" s="358"/>
    </row>
    <row r="11" spans="1:6" ht="18" customHeight="1">
      <c r="A11" s="306"/>
      <c r="B11" s="68"/>
      <c r="C11" s="357"/>
      <c r="D11" s="68"/>
      <c r="E11" s="68"/>
      <c r="F11" s="358"/>
    </row>
    <row r="12" spans="1:6" ht="18" customHeight="1">
      <c r="A12" s="306"/>
      <c r="B12" s="68"/>
      <c r="C12" s="357"/>
      <c r="D12" s="68"/>
      <c r="E12" s="68"/>
      <c r="F12" s="358">
        <f aca="true" t="shared" si="1" ref="F12:F17">B12-D12-E12</f>
        <v>0</v>
      </c>
    </row>
    <row r="13" spans="1:6" ht="18" customHeight="1">
      <c r="A13" s="306"/>
      <c r="B13" s="68"/>
      <c r="C13" s="357"/>
      <c r="D13" s="68"/>
      <c r="E13" s="68"/>
      <c r="F13" s="358">
        <f t="shared" si="1"/>
        <v>0</v>
      </c>
    </row>
    <row r="14" spans="1:6" ht="18" customHeight="1">
      <c r="A14" s="306"/>
      <c r="B14" s="68"/>
      <c r="C14" s="357"/>
      <c r="D14" s="68"/>
      <c r="E14" s="68"/>
      <c r="F14" s="358">
        <f t="shared" si="1"/>
        <v>0</v>
      </c>
    </row>
    <row r="15" spans="1:6" ht="18" customHeight="1">
      <c r="A15" s="306"/>
      <c r="B15" s="68"/>
      <c r="C15" s="357"/>
      <c r="D15" s="68"/>
      <c r="E15" s="68"/>
      <c r="F15" s="358">
        <f t="shared" si="1"/>
        <v>0</v>
      </c>
    </row>
    <row r="16" spans="1:6" ht="18" customHeight="1">
      <c r="A16" s="306"/>
      <c r="B16" s="68"/>
      <c r="C16" s="357"/>
      <c r="D16" s="68"/>
      <c r="E16" s="68"/>
      <c r="F16" s="358">
        <f t="shared" si="1"/>
        <v>0</v>
      </c>
    </row>
    <row r="17" spans="1:6" ht="18" customHeight="1" thickBot="1">
      <c r="A17" s="308"/>
      <c r="B17" s="73"/>
      <c r="C17" s="359"/>
      <c r="D17" s="73"/>
      <c r="E17" s="73"/>
      <c r="F17" s="360">
        <f t="shared" si="1"/>
        <v>0</v>
      </c>
    </row>
    <row r="18" spans="1:6" s="313" customFormat="1" ht="18" customHeight="1" thickBot="1">
      <c r="A18" s="309" t="s">
        <v>99</v>
      </c>
      <c r="B18" s="310">
        <f>SUM(B4:B17)</f>
        <v>0</v>
      </c>
      <c r="C18" s="311"/>
      <c r="D18" s="310">
        <f>SUM(D4:D17)</f>
        <v>0</v>
      </c>
      <c r="E18" s="310">
        <f>SUM(E4:E17)</f>
        <v>2443</v>
      </c>
      <c r="F18" s="312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E14" sqref="E14"/>
    </sheetView>
  </sheetViews>
  <sheetFormatPr defaultColWidth="9.00390625" defaultRowHeight="12.75"/>
  <cols>
    <col min="1" max="1" width="5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314" t="s">
        <v>91</v>
      </c>
    </row>
    <row r="2" spans="1:6" s="6" customFormat="1" ht="48.75" customHeight="1" thickBot="1">
      <c r="A2" s="16" t="s">
        <v>263</v>
      </c>
      <c r="B2" s="5" t="s">
        <v>261</v>
      </c>
      <c r="C2" s="5" t="s">
        <v>262</v>
      </c>
      <c r="D2" s="5" t="s">
        <v>390</v>
      </c>
      <c r="E2" s="5" t="s">
        <v>391</v>
      </c>
      <c r="F2" s="301" t="s">
        <v>393</v>
      </c>
    </row>
    <row r="3" spans="1:6" s="305" customFormat="1" ht="15" customHeight="1" thickBot="1">
      <c r="A3" s="302">
        <v>1</v>
      </c>
      <c r="B3" s="303">
        <v>2</v>
      </c>
      <c r="C3" s="303">
        <v>3</v>
      </c>
      <c r="D3" s="303">
        <v>4</v>
      </c>
      <c r="E3" s="303">
        <v>5</v>
      </c>
      <c r="F3" s="304">
        <v>6</v>
      </c>
    </row>
    <row r="4" spans="1:6" ht="18" customHeight="1">
      <c r="A4" s="306"/>
      <c r="B4" s="68"/>
      <c r="C4" s="357"/>
      <c r="D4" s="68"/>
      <c r="E4" s="68"/>
      <c r="F4" s="358">
        <f aca="true" t="shared" si="0" ref="F4:F17">B4-D4-E4</f>
        <v>0</v>
      </c>
    </row>
    <row r="5" spans="1:6" ht="18" customHeight="1">
      <c r="A5" s="361"/>
      <c r="B5" s="68"/>
      <c r="C5" s="357"/>
      <c r="D5" s="68"/>
      <c r="E5" s="68"/>
      <c r="F5" s="358">
        <f t="shared" si="0"/>
        <v>0</v>
      </c>
    </row>
    <row r="6" spans="1:6" ht="18" customHeight="1">
      <c r="A6" s="306"/>
      <c r="B6" s="68"/>
      <c r="C6" s="357"/>
      <c r="D6" s="68"/>
      <c r="E6" s="68"/>
      <c r="F6" s="358">
        <f t="shared" si="0"/>
        <v>0</v>
      </c>
    </row>
    <row r="7" spans="1:6" ht="18" customHeight="1">
      <c r="A7" s="306"/>
      <c r="B7" s="68"/>
      <c r="C7" s="357"/>
      <c r="D7" s="68"/>
      <c r="E7" s="68"/>
      <c r="F7" s="358">
        <f t="shared" si="0"/>
        <v>0</v>
      </c>
    </row>
    <row r="8" spans="1:6" ht="18" customHeight="1">
      <c r="A8" s="306"/>
      <c r="B8" s="68"/>
      <c r="C8" s="357"/>
      <c r="D8" s="68"/>
      <c r="E8" s="68"/>
      <c r="F8" s="358">
        <f t="shared" si="0"/>
        <v>0</v>
      </c>
    </row>
    <row r="9" spans="1:6" ht="18" customHeight="1">
      <c r="A9" s="307" t="s">
        <v>179</v>
      </c>
      <c r="B9" s="68"/>
      <c r="C9" s="357"/>
      <c r="D9" s="68"/>
      <c r="E9" s="68"/>
      <c r="F9" s="358">
        <f t="shared" si="0"/>
        <v>0</v>
      </c>
    </row>
    <row r="10" spans="1:6" ht="18" customHeight="1">
      <c r="A10" s="306" t="s">
        <v>394</v>
      </c>
      <c r="B10" s="68"/>
      <c r="C10" s="357"/>
      <c r="D10" s="68"/>
      <c r="E10" s="68">
        <v>2275</v>
      </c>
      <c r="F10" s="358">
        <f t="shared" si="0"/>
        <v>-2275</v>
      </c>
    </row>
    <row r="11" spans="1:6" ht="18" customHeight="1">
      <c r="A11" s="306" t="s">
        <v>395</v>
      </c>
      <c r="B11" s="68"/>
      <c r="C11" s="357"/>
      <c r="D11" s="68"/>
      <c r="E11" s="68">
        <v>1500</v>
      </c>
      <c r="F11" s="358">
        <f t="shared" si="0"/>
        <v>-1500</v>
      </c>
    </row>
    <row r="12" spans="1:6" ht="18" customHeight="1">
      <c r="A12" s="306" t="s">
        <v>396</v>
      </c>
      <c r="B12" s="68"/>
      <c r="C12" s="357"/>
      <c r="D12" s="68"/>
      <c r="E12" s="68">
        <v>1326</v>
      </c>
      <c r="F12" s="358">
        <f t="shared" si="0"/>
        <v>-1326</v>
      </c>
    </row>
    <row r="13" spans="1:6" ht="18" customHeight="1">
      <c r="A13" s="306" t="s">
        <v>397</v>
      </c>
      <c r="B13" s="68"/>
      <c r="C13" s="357"/>
      <c r="D13" s="68"/>
      <c r="E13" s="68">
        <v>2757</v>
      </c>
      <c r="F13" s="358">
        <f t="shared" si="0"/>
        <v>-2757</v>
      </c>
    </row>
    <row r="14" spans="1:6" ht="18" customHeight="1">
      <c r="A14" s="306"/>
      <c r="B14" s="68"/>
      <c r="C14" s="357"/>
      <c r="D14" s="68"/>
      <c r="E14" s="68"/>
      <c r="F14" s="358">
        <f t="shared" si="0"/>
        <v>0</v>
      </c>
    </row>
    <row r="15" spans="1:6" ht="18" customHeight="1">
      <c r="A15" s="306"/>
      <c r="B15" s="68"/>
      <c r="C15" s="357"/>
      <c r="D15" s="68"/>
      <c r="E15" s="68"/>
      <c r="F15" s="358">
        <f t="shared" si="0"/>
        <v>0</v>
      </c>
    </row>
    <row r="16" spans="1:6" ht="18" customHeight="1">
      <c r="A16" s="306"/>
      <c r="B16" s="68"/>
      <c r="C16" s="357"/>
      <c r="D16" s="68"/>
      <c r="E16" s="68"/>
      <c r="F16" s="358">
        <f t="shared" si="0"/>
        <v>0</v>
      </c>
    </row>
    <row r="17" spans="1:6" ht="18" customHeight="1" thickBot="1">
      <c r="A17" s="308"/>
      <c r="B17" s="73"/>
      <c r="C17" s="73"/>
      <c r="D17" s="73"/>
      <c r="E17" s="73"/>
      <c r="F17" s="360">
        <f t="shared" si="0"/>
        <v>0</v>
      </c>
    </row>
    <row r="18" spans="1:6" s="313" customFormat="1" ht="18" customHeight="1" thickBot="1">
      <c r="A18" s="309" t="s">
        <v>99</v>
      </c>
      <c r="B18" s="76">
        <f>SUM(B4:B17)</f>
        <v>0</v>
      </c>
      <c r="C18" s="311"/>
      <c r="D18" s="76">
        <f>SUM(D4:D17)</f>
        <v>0</v>
      </c>
      <c r="E18" s="76">
        <f>SUM(E4:E17)</f>
        <v>7858</v>
      </c>
      <c r="F18" s="312">
        <f>SUM(F4:F17)</f>
        <v>-7858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52">
      <selection activeCell="B70" sqref="B70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3" customFormat="1" ht="24" customHeight="1" thickBot="1">
      <c r="A1" s="315"/>
      <c r="B1" s="475" t="s">
        <v>91</v>
      </c>
      <c r="C1" s="475"/>
    </row>
    <row r="2" spans="1:3" s="8" customFormat="1" ht="22.5" customHeight="1" thickBot="1">
      <c r="A2" s="316" t="s">
        <v>264</v>
      </c>
      <c r="B2" s="328" t="s">
        <v>321</v>
      </c>
      <c r="C2" s="325" t="s">
        <v>322</v>
      </c>
    </row>
    <row r="3" spans="1:3" ht="18" customHeight="1">
      <c r="A3" s="319" t="s">
        <v>398</v>
      </c>
      <c r="B3" s="72">
        <v>508</v>
      </c>
      <c r="C3" s="320">
        <v>508</v>
      </c>
    </row>
    <row r="4" spans="1:3" ht="18" customHeight="1">
      <c r="A4" s="319" t="s">
        <v>265</v>
      </c>
      <c r="B4" s="72"/>
      <c r="C4" s="320">
        <v>869</v>
      </c>
    </row>
    <row r="5" spans="1:3" ht="18" customHeight="1">
      <c r="A5" s="319" t="s">
        <v>399</v>
      </c>
      <c r="B5" s="72">
        <v>1078</v>
      </c>
      <c r="C5" s="320">
        <v>1078</v>
      </c>
    </row>
    <row r="6" spans="1:3" ht="18" customHeight="1">
      <c r="A6" s="319" t="s">
        <v>266</v>
      </c>
      <c r="B6" s="72">
        <v>7320</v>
      </c>
      <c r="C6" s="320">
        <v>3745</v>
      </c>
    </row>
    <row r="7" spans="1:3" ht="18" customHeight="1">
      <c r="A7" s="319" t="s">
        <v>267</v>
      </c>
      <c r="B7" s="72">
        <v>3973</v>
      </c>
      <c r="C7" s="320">
        <v>4612</v>
      </c>
    </row>
    <row r="8" spans="1:3" ht="18" customHeight="1">
      <c r="A8" s="319" t="s">
        <v>269</v>
      </c>
      <c r="B8" s="72"/>
      <c r="C8" s="320">
        <v>5238</v>
      </c>
    </row>
    <row r="9" spans="1:3" ht="18" customHeight="1">
      <c r="A9" s="319" t="s">
        <v>270</v>
      </c>
      <c r="B9" s="72"/>
      <c r="C9" s="320">
        <v>1971</v>
      </c>
    </row>
    <row r="10" spans="1:3" ht="18" customHeight="1">
      <c r="A10" s="319" t="s">
        <v>271</v>
      </c>
      <c r="B10" s="72">
        <v>2585</v>
      </c>
      <c r="C10" s="320">
        <v>1480</v>
      </c>
    </row>
    <row r="11" spans="1:3" ht="18" customHeight="1">
      <c r="A11" s="319" t="s">
        <v>170</v>
      </c>
      <c r="B11" s="72"/>
      <c r="C11" s="320">
        <v>2751</v>
      </c>
    </row>
    <row r="12" spans="1:3" ht="18" customHeight="1">
      <c r="A12" s="319" t="s">
        <v>272</v>
      </c>
      <c r="B12" s="72"/>
      <c r="C12" s="320">
        <v>6693</v>
      </c>
    </row>
    <row r="13" spans="1:3" ht="18" customHeight="1">
      <c r="A13" s="319" t="s">
        <v>275</v>
      </c>
      <c r="B13" s="72">
        <v>105</v>
      </c>
      <c r="C13" s="320"/>
    </row>
    <row r="14" spans="1:3" ht="18" customHeight="1">
      <c r="A14" s="319" t="s">
        <v>400</v>
      </c>
      <c r="B14" s="72">
        <v>25220</v>
      </c>
      <c r="C14" s="320"/>
    </row>
    <row r="15" spans="1:3" ht="18" customHeight="1">
      <c r="A15" s="319" t="s">
        <v>274</v>
      </c>
      <c r="B15" s="72">
        <v>2259</v>
      </c>
      <c r="C15" s="320">
        <v>2318</v>
      </c>
    </row>
    <row r="16" spans="1:3" ht="18" customHeight="1">
      <c r="A16" s="319" t="s">
        <v>401</v>
      </c>
      <c r="B16" s="72">
        <v>15831</v>
      </c>
      <c r="C16" s="320">
        <v>15831</v>
      </c>
    </row>
    <row r="17" spans="1:3" ht="18" customHeight="1">
      <c r="A17" s="319" t="s">
        <v>402</v>
      </c>
      <c r="B17" s="72"/>
      <c r="C17" s="320"/>
    </row>
    <row r="18" spans="1:3" ht="18" customHeight="1">
      <c r="A18" s="319" t="s">
        <v>276</v>
      </c>
      <c r="B18" s="72">
        <v>317</v>
      </c>
      <c r="C18" s="320">
        <v>305</v>
      </c>
    </row>
    <row r="19" spans="1:3" ht="18" customHeight="1">
      <c r="A19" s="319" t="s">
        <v>277</v>
      </c>
      <c r="B19" s="72"/>
      <c r="C19" s="320">
        <v>250</v>
      </c>
    </row>
    <row r="20" spans="1:3" ht="18" customHeight="1">
      <c r="A20" s="319" t="s">
        <v>278</v>
      </c>
      <c r="B20" s="72">
        <v>3324</v>
      </c>
      <c r="C20" s="320">
        <v>2749</v>
      </c>
    </row>
    <row r="21" spans="1:3" ht="18" customHeight="1">
      <c r="A21" s="321" t="s">
        <v>361</v>
      </c>
      <c r="B21" s="72">
        <v>1760</v>
      </c>
      <c r="C21" s="320">
        <v>1900</v>
      </c>
    </row>
    <row r="22" spans="1:3" ht="18" customHeight="1">
      <c r="A22" s="321" t="s">
        <v>279</v>
      </c>
      <c r="B22" s="72">
        <v>750</v>
      </c>
      <c r="C22" s="320">
        <v>1000</v>
      </c>
    </row>
    <row r="23" spans="1:3" ht="18" customHeight="1">
      <c r="A23" s="321" t="s">
        <v>280</v>
      </c>
      <c r="B23" s="72">
        <v>60</v>
      </c>
      <c r="C23" s="320">
        <v>80</v>
      </c>
    </row>
    <row r="24" spans="1:3" ht="18" customHeight="1">
      <c r="A24" s="319" t="s">
        <v>283</v>
      </c>
      <c r="B24" s="72"/>
      <c r="C24" s="320">
        <v>200</v>
      </c>
    </row>
    <row r="25" spans="1:3" ht="18" customHeight="1">
      <c r="A25" s="322" t="s">
        <v>403</v>
      </c>
      <c r="B25" s="72">
        <v>423</v>
      </c>
      <c r="C25" s="320">
        <v>517</v>
      </c>
    </row>
    <row r="26" spans="1:3" ht="18" customHeight="1">
      <c r="A26" s="322" t="s">
        <v>289</v>
      </c>
      <c r="B26" s="129"/>
      <c r="C26" s="320">
        <v>319</v>
      </c>
    </row>
    <row r="27" spans="1:3" ht="18" customHeight="1">
      <c r="A27" s="322" t="s">
        <v>290</v>
      </c>
      <c r="B27" s="129"/>
      <c r="C27" s="320">
        <v>288</v>
      </c>
    </row>
    <row r="28" spans="1:3" ht="18" customHeight="1">
      <c r="A28" s="322" t="s">
        <v>292</v>
      </c>
      <c r="B28" s="129">
        <v>1500</v>
      </c>
      <c r="C28" s="320">
        <v>4728</v>
      </c>
    </row>
    <row r="29" spans="1:3" ht="18" customHeight="1">
      <c r="A29" s="322" t="s">
        <v>404</v>
      </c>
      <c r="B29" s="129"/>
      <c r="C29" s="320">
        <v>529</v>
      </c>
    </row>
    <row r="30" spans="1:3" ht="18" customHeight="1">
      <c r="A30" s="322" t="s">
        <v>293</v>
      </c>
      <c r="B30" s="129"/>
      <c r="C30" s="320">
        <v>495</v>
      </c>
    </row>
    <row r="31" spans="1:3" ht="18" customHeight="1">
      <c r="A31" s="322" t="s">
        <v>294</v>
      </c>
      <c r="B31" s="129">
        <v>430</v>
      </c>
      <c r="C31" s="320">
        <v>871</v>
      </c>
    </row>
    <row r="32" spans="1:3" ht="18" customHeight="1">
      <c r="A32" s="322" t="s">
        <v>301</v>
      </c>
      <c r="B32" s="129"/>
      <c r="C32" s="320">
        <v>300</v>
      </c>
    </row>
    <row r="33" spans="1:3" ht="18" customHeight="1">
      <c r="A33" s="322" t="s">
        <v>295</v>
      </c>
      <c r="B33" s="129">
        <v>881</v>
      </c>
      <c r="C33" s="320">
        <v>445</v>
      </c>
    </row>
    <row r="34" spans="1:3" ht="18" customHeight="1">
      <c r="A34" s="322" t="s">
        <v>298</v>
      </c>
      <c r="B34" s="129"/>
      <c r="C34" s="320">
        <v>7060</v>
      </c>
    </row>
    <row r="35" spans="1:3" ht="18" customHeight="1">
      <c r="A35" s="322" t="s">
        <v>405</v>
      </c>
      <c r="B35" s="129"/>
      <c r="C35" s="320">
        <v>500</v>
      </c>
    </row>
    <row r="36" spans="1:3" ht="18" customHeight="1">
      <c r="A36" s="322" t="s">
        <v>103</v>
      </c>
      <c r="B36" s="129"/>
      <c r="C36" s="320">
        <v>6526</v>
      </c>
    </row>
    <row r="37" spans="1:3" ht="18" customHeight="1">
      <c r="A37" s="322" t="s">
        <v>377</v>
      </c>
      <c r="B37" s="129">
        <v>-3790</v>
      </c>
      <c r="C37" s="320"/>
    </row>
    <row r="38" spans="1:3" ht="18" customHeight="1">
      <c r="A38" s="322" t="s">
        <v>406</v>
      </c>
      <c r="B38" s="129">
        <v>3553</v>
      </c>
      <c r="C38" s="320"/>
    </row>
    <row r="39" spans="1:3" ht="18" customHeight="1">
      <c r="A39" s="322" t="s">
        <v>72</v>
      </c>
      <c r="B39" s="129">
        <v>2220</v>
      </c>
      <c r="C39" s="427"/>
    </row>
    <row r="40" spans="1:3" ht="18" customHeight="1">
      <c r="A40" s="322" t="s">
        <v>407</v>
      </c>
      <c r="B40" s="129">
        <v>1558</v>
      </c>
      <c r="C40" s="427"/>
    </row>
    <row r="41" spans="1:3" s="8" customFormat="1" ht="22.5" customHeight="1">
      <c r="A41" s="428" t="s">
        <v>408</v>
      </c>
      <c r="B41" s="429">
        <f>SUM(B3:B40)</f>
        <v>71865</v>
      </c>
      <c r="C41" s="430">
        <f>SUM(C3:C40)</f>
        <v>76156</v>
      </c>
    </row>
    <row r="42" spans="1:3" ht="18" customHeight="1">
      <c r="A42" s="317" t="s">
        <v>359</v>
      </c>
      <c r="B42" s="126">
        <v>1270</v>
      </c>
      <c r="C42" s="318">
        <v>1326</v>
      </c>
    </row>
    <row r="43" spans="1:3" ht="18" customHeight="1">
      <c r="A43" s="319" t="s">
        <v>268</v>
      </c>
      <c r="B43" s="72">
        <v>1210</v>
      </c>
      <c r="C43" s="320">
        <v>3286</v>
      </c>
    </row>
    <row r="44" spans="1:3" ht="18" customHeight="1">
      <c r="A44" s="319" t="s">
        <v>272</v>
      </c>
      <c r="B44" s="72"/>
      <c r="C44" s="320">
        <v>120</v>
      </c>
    </row>
    <row r="45" spans="1:3" ht="18" customHeight="1">
      <c r="A45" s="319" t="s">
        <v>170</v>
      </c>
      <c r="B45" s="72"/>
      <c r="C45" s="320"/>
    </row>
    <row r="46" spans="1:3" ht="18" customHeight="1">
      <c r="A46" s="319" t="s">
        <v>273</v>
      </c>
      <c r="B46" s="72"/>
      <c r="C46" s="320">
        <v>19</v>
      </c>
    </row>
    <row r="47" spans="1:3" ht="18" customHeight="1">
      <c r="A47" s="319" t="s">
        <v>409</v>
      </c>
      <c r="B47" s="72"/>
      <c r="C47" s="320">
        <v>51</v>
      </c>
    </row>
    <row r="48" spans="1:3" ht="18" customHeight="1">
      <c r="A48" s="319" t="s">
        <v>276</v>
      </c>
      <c r="B48" s="72"/>
      <c r="C48" s="320">
        <v>678</v>
      </c>
    </row>
    <row r="49" spans="1:3" ht="18" customHeight="1">
      <c r="A49" s="321" t="s">
        <v>410</v>
      </c>
      <c r="B49" s="72">
        <v>79</v>
      </c>
      <c r="C49" s="320">
        <v>210</v>
      </c>
    </row>
    <row r="50" spans="1:3" ht="18" customHeight="1">
      <c r="A50" s="319" t="s">
        <v>285</v>
      </c>
      <c r="B50" s="72"/>
      <c r="C50" s="320"/>
    </row>
    <row r="51" spans="1:3" ht="18" customHeight="1">
      <c r="A51" s="319" t="s">
        <v>286</v>
      </c>
      <c r="B51" s="72"/>
      <c r="C51" s="320">
        <v>25</v>
      </c>
    </row>
    <row r="52" spans="1:3" ht="18" customHeight="1">
      <c r="A52" s="319" t="s">
        <v>282</v>
      </c>
      <c r="B52" s="72"/>
      <c r="C52" s="320">
        <v>50</v>
      </c>
    </row>
    <row r="53" spans="1:3" ht="18" customHeight="1">
      <c r="A53" s="319" t="s">
        <v>227</v>
      </c>
      <c r="B53" s="72"/>
      <c r="C53" s="320">
        <v>100</v>
      </c>
    </row>
    <row r="54" spans="1:3" ht="18" customHeight="1">
      <c r="A54" s="321" t="s">
        <v>281</v>
      </c>
      <c r="B54" s="72"/>
      <c r="C54" s="320">
        <v>50</v>
      </c>
    </row>
    <row r="55" spans="1:3" ht="18" customHeight="1">
      <c r="A55" s="319" t="s">
        <v>284</v>
      </c>
      <c r="B55" s="72">
        <v>5271</v>
      </c>
      <c r="C55" s="320">
        <v>4628</v>
      </c>
    </row>
    <row r="56" spans="1:3" ht="18" customHeight="1">
      <c r="A56" s="319" t="s">
        <v>287</v>
      </c>
      <c r="B56" s="72">
        <v>8972</v>
      </c>
      <c r="C56" s="320">
        <v>4108</v>
      </c>
    </row>
    <row r="57" spans="1:3" ht="18" customHeight="1">
      <c r="A57" s="322" t="s">
        <v>411</v>
      </c>
      <c r="B57" s="129"/>
      <c r="C57" s="320">
        <v>10</v>
      </c>
    </row>
    <row r="58" spans="1:3" ht="18" customHeight="1">
      <c r="A58" s="322" t="s">
        <v>288</v>
      </c>
      <c r="B58" s="129">
        <v>50</v>
      </c>
      <c r="C58" s="320">
        <v>1846</v>
      </c>
    </row>
    <row r="59" spans="1:3" ht="18" customHeight="1">
      <c r="A59" s="322" t="s">
        <v>412</v>
      </c>
      <c r="B59" s="129">
        <v>11349</v>
      </c>
      <c r="C59" s="320">
        <v>8798</v>
      </c>
    </row>
    <row r="60" spans="1:3" ht="18" customHeight="1">
      <c r="A60" s="322" t="s">
        <v>291</v>
      </c>
      <c r="B60" s="72"/>
      <c r="C60" s="320"/>
    </row>
    <row r="61" spans="1:3" ht="18" customHeight="1">
      <c r="A61" s="322" t="s">
        <v>413</v>
      </c>
      <c r="B61" s="129"/>
      <c r="C61" s="320">
        <v>102</v>
      </c>
    </row>
    <row r="62" spans="1:3" ht="18" customHeight="1">
      <c r="A62" s="322" t="s">
        <v>296</v>
      </c>
      <c r="B62" s="129">
        <v>400</v>
      </c>
      <c r="C62" s="320"/>
    </row>
    <row r="63" spans="1:3" ht="18" customHeight="1">
      <c r="A63" s="322" t="s">
        <v>297</v>
      </c>
      <c r="B63" s="129">
        <v>76</v>
      </c>
      <c r="C63" s="320"/>
    </row>
    <row r="64" spans="1:3" ht="18" customHeight="1">
      <c r="A64" s="322" t="s">
        <v>300</v>
      </c>
      <c r="B64" s="129"/>
      <c r="C64" s="320"/>
    </row>
    <row r="65" spans="1:3" ht="18" customHeight="1">
      <c r="A65" s="322" t="s">
        <v>414</v>
      </c>
      <c r="B65" s="129"/>
      <c r="C65" s="320">
        <v>200</v>
      </c>
    </row>
    <row r="66" spans="1:3" ht="18" customHeight="1">
      <c r="A66" s="322" t="s">
        <v>299</v>
      </c>
      <c r="B66" s="129"/>
      <c r="C66" s="320">
        <v>200</v>
      </c>
    </row>
    <row r="67" spans="1:3" ht="18" customHeight="1">
      <c r="A67" s="322" t="s">
        <v>360</v>
      </c>
      <c r="B67" s="129"/>
      <c r="C67" s="320"/>
    </row>
    <row r="68" spans="1:3" ht="18" customHeight="1">
      <c r="A68" s="322" t="s">
        <v>103</v>
      </c>
      <c r="B68" s="129"/>
      <c r="C68" s="320">
        <v>3775</v>
      </c>
    </row>
    <row r="69" spans="1:3" s="433" customFormat="1" ht="18" customHeight="1">
      <c r="A69" s="431" t="s">
        <v>415</v>
      </c>
      <c r="B69" s="432">
        <f>SUM(B42:B68)</f>
        <v>28677</v>
      </c>
      <c r="C69" s="432">
        <f>SUM(C42:C68)</f>
        <v>29582</v>
      </c>
    </row>
    <row r="70" spans="1:3" ht="18" customHeight="1" thickBot="1">
      <c r="A70" s="322"/>
      <c r="B70" s="129"/>
      <c r="C70" s="320"/>
    </row>
    <row r="71" spans="1:3" ht="18" customHeight="1" thickBot="1">
      <c r="A71" s="323" t="s">
        <v>99</v>
      </c>
      <c r="B71" s="163">
        <f>B41+B69</f>
        <v>100542</v>
      </c>
      <c r="C71" s="163">
        <f>C41+C69</f>
        <v>105738</v>
      </c>
    </row>
    <row r="72" ht="19.5" customHeight="1"/>
    <row r="73" ht="21.75" customHeight="1"/>
    <row r="74" ht="21" customHeight="1">
      <c r="A74" s="1"/>
    </row>
    <row r="75" ht="19.5" customHeight="1">
      <c r="A75" s="1"/>
    </row>
    <row r="76" ht="21" customHeight="1">
      <c r="A76" s="1"/>
    </row>
    <row r="77" ht="20.25" customHeight="1">
      <c r="A77" s="1"/>
    </row>
    <row r="78" ht="21" customHeight="1">
      <c r="A78" s="1"/>
    </row>
    <row r="79" ht="19.5" customHeight="1">
      <c r="A79" s="1"/>
    </row>
    <row r="80" ht="22.5" customHeight="1">
      <c r="A80" s="1"/>
    </row>
    <row r="81" ht="18.75" customHeight="1">
      <c r="A81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kötelező és önként vállalt feladatai forrásainak, és kiadásainak 2013. évi előirányzata&amp;R&amp;"Times New Roman CE,Félkövér"&amp;12
 8.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2013-09-09T08:48:21Z</cp:lastPrinted>
  <dcterms:created xsi:type="dcterms:W3CDTF">1999-10-30T10:30:45Z</dcterms:created>
  <dcterms:modified xsi:type="dcterms:W3CDTF">2013-09-09T08:48:27Z</dcterms:modified>
  <cp:category/>
  <cp:version/>
  <cp:contentType/>
  <cp:contentStatus/>
</cp:coreProperties>
</file>