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6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1" i="1"/>
  <c r="H12" i="1"/>
  <c r="I12" i="1" s="1"/>
  <c r="I7" i="1"/>
  <c r="I8" i="1"/>
  <c r="I9" i="1"/>
  <c r="I10" i="1"/>
  <c r="I11" i="1"/>
  <c r="I13" i="1"/>
  <c r="I14" i="1"/>
  <c r="I16" i="1"/>
  <c r="I17" i="1"/>
  <c r="I18" i="1"/>
  <c r="I19" i="1"/>
  <c r="I20" i="1"/>
  <c r="I21" i="1"/>
  <c r="I22" i="1"/>
  <c r="I23" i="1"/>
  <c r="I4" i="1"/>
  <c r="I5" i="1"/>
  <c r="I6" i="1"/>
  <c r="I25" i="1"/>
  <c r="I3" i="1"/>
  <c r="H4" i="1"/>
  <c r="H5" i="1"/>
  <c r="H6" i="1"/>
  <c r="H7" i="1"/>
  <c r="H8" i="1"/>
  <c r="H9" i="1"/>
  <c r="H10" i="1"/>
  <c r="H11" i="1"/>
  <c r="H13" i="1"/>
  <c r="H14" i="1"/>
  <c r="H15" i="1"/>
  <c r="I15" i="1" s="1"/>
  <c r="H16" i="1"/>
  <c r="H17" i="1"/>
  <c r="H18" i="1"/>
  <c r="H19" i="1"/>
  <c r="H20" i="1"/>
  <c r="H21" i="1"/>
  <c r="H22" i="1"/>
  <c r="H23" i="1"/>
  <c r="H25" i="1"/>
  <c r="H3" i="1"/>
  <c r="G6" i="1"/>
  <c r="G10" i="1"/>
  <c r="F11" i="1"/>
  <c r="F10" i="1"/>
  <c r="F5" i="1"/>
  <c r="F6" i="1"/>
  <c r="F25" i="1"/>
  <c r="F4" i="1"/>
  <c r="F3" i="1"/>
  <c r="D25" i="1"/>
  <c r="E11" i="1"/>
  <c r="E25" i="1"/>
  <c r="E10" i="1"/>
  <c r="E4" i="1"/>
  <c r="C23" i="1"/>
  <c r="H27" i="1" l="1"/>
  <c r="I27" i="1" s="1"/>
</calcChain>
</file>

<file path=xl/sharedStrings.xml><?xml version="1.0" encoding="utf-8"?>
<sst xmlns="http://schemas.openxmlformats.org/spreadsheetml/2006/main" count="30" uniqueCount="29">
  <si>
    <t>Csizmadia János: Göröngyös életút c. kömyv bemutatója</t>
  </si>
  <si>
    <t>II. Sióagárdi Disznótoros Mulatság</t>
  </si>
  <si>
    <t xml:space="preserve">Borverseny </t>
  </si>
  <si>
    <t>Gemenc FoltvarróKör szakmai kiállítása</t>
  </si>
  <si>
    <t>Gemenc FoltvarróKör szakmai napja</t>
  </si>
  <si>
    <t>2016.05.27-28.</t>
  </si>
  <si>
    <t>Nyárköszöntő- Ünnepi testületi ülés, Gyermeknap, Falunap</t>
  </si>
  <si>
    <t>Megemlékezés</t>
  </si>
  <si>
    <t>XXII. Sió-menti Országos Halfőző Verseny</t>
  </si>
  <si>
    <t>Anyatejes Világnap</t>
  </si>
  <si>
    <t>Államalapító Szent István- megemlékezés</t>
  </si>
  <si>
    <t>TÁMOP- pályázat fenntartási időszak 2016.09.-2017.04.</t>
  </si>
  <si>
    <t>Szüreti Felvonulás</t>
  </si>
  <si>
    <t>Idősek napja</t>
  </si>
  <si>
    <t>Márton nap</t>
  </si>
  <si>
    <t>Mikulás</t>
  </si>
  <si>
    <t>Karácsonyi hangverseny, Művészeti iskola kiállítás</t>
  </si>
  <si>
    <t>Adventi vásár</t>
  </si>
  <si>
    <t>Kézműves foglalkozás</t>
  </si>
  <si>
    <t>TÁMOP fenntartás</t>
  </si>
  <si>
    <t>Majális- NEM KERÜLT MEGRENDEZÉSRE</t>
  </si>
  <si>
    <t>Egyéb szolgáltatások ( Ft)</t>
  </si>
  <si>
    <t>Ráfordított összeg (Ft)</t>
  </si>
  <si>
    <t>Különbözet ( Ft)</t>
  </si>
  <si>
    <t>Tervezett összeg (Ft)</t>
  </si>
  <si>
    <t>Mindazok,amelyek nem számolhatóak el szakmai anyagnak(Ft)</t>
  </si>
  <si>
    <t>Szakmai anyagok beszerzése(Ft)</t>
  </si>
  <si>
    <t>Szakmai tevékenységet segítő szolgáltatások (Ft)</t>
  </si>
  <si>
    <t>2016. évi rendezvények elszámolása- Sióagárd 2016.08.31-ig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</si>
</sst>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/>
    <xf numFmtId="0" fontId="0" fillId="0" borderId="1" xfId="0" applyFont="1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0" fontId="0" fillId="0" borderId="2" xfId="0" applyFont="1" applyBorder="1" applyAlignment="1">
      <alignment vertical="justify" wrapText="1"/>
    </xf>
    <xf numFmtId="0" fontId="4" fillId="0" borderId="2" xfId="0" applyFont="1" applyBorder="1" applyAlignment="1">
      <alignment vertical="justify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E7" sqref="E7"/>
    </sheetView>
  </sheetViews>
  <sheetFormatPr defaultRowHeight="15" x14ac:dyDescent="0.25"/>
  <cols>
    <col min="1" max="1" width="17.28515625" customWidth="1"/>
    <col min="2" max="2" width="21.42578125" customWidth="1"/>
    <col min="3" max="3" width="21.28515625" customWidth="1"/>
    <col min="4" max="4" width="16.140625" customWidth="1"/>
    <col min="5" max="5" width="15.42578125" customWidth="1"/>
    <col min="6" max="6" width="24.5703125" customWidth="1"/>
    <col min="7" max="7" width="14.7109375" customWidth="1"/>
    <col min="8" max="8" width="13.28515625" customWidth="1"/>
    <col min="9" max="9" width="19.140625" customWidth="1"/>
  </cols>
  <sheetData>
    <row r="1" spans="1:9" ht="20.25" x14ac:dyDescent="0.3">
      <c r="A1" s="12" t="s">
        <v>28</v>
      </c>
      <c r="B1" s="1"/>
      <c r="C1" s="1"/>
      <c r="D1" s="1"/>
      <c r="E1" s="1"/>
      <c r="F1" s="1"/>
      <c r="G1" s="1"/>
      <c r="H1" s="1"/>
      <c r="I1" s="1"/>
    </row>
    <row r="2" spans="1:9" s="11" customFormat="1" ht="71.25" x14ac:dyDescent="0.25">
      <c r="A2" s="13"/>
      <c r="B2" s="15"/>
      <c r="C2" s="16" t="s">
        <v>24</v>
      </c>
      <c r="D2" s="14" t="s">
        <v>26</v>
      </c>
      <c r="E2" s="14" t="s">
        <v>27</v>
      </c>
      <c r="F2" s="14" t="s">
        <v>25</v>
      </c>
      <c r="G2" s="14" t="s">
        <v>21</v>
      </c>
      <c r="H2" s="14" t="s">
        <v>22</v>
      </c>
      <c r="I2" s="14" t="s">
        <v>23</v>
      </c>
    </row>
    <row r="3" spans="1:9" ht="49.5" customHeight="1" x14ac:dyDescent="0.25">
      <c r="A3" s="5">
        <v>42401</v>
      </c>
      <c r="B3" s="17" t="s">
        <v>0</v>
      </c>
      <c r="C3" s="18">
        <v>5000</v>
      </c>
      <c r="D3" s="7"/>
      <c r="E3" s="7"/>
      <c r="F3" s="7">
        <f>1799+3051</f>
        <v>4850</v>
      </c>
      <c r="G3" s="7"/>
      <c r="H3" s="8">
        <f>SUM(D3:G3)</f>
        <v>4850</v>
      </c>
      <c r="I3" s="8">
        <f>C3-H3</f>
        <v>150</v>
      </c>
    </row>
    <row r="4" spans="1:9" ht="41.25" customHeight="1" x14ac:dyDescent="0.25">
      <c r="A4" s="5">
        <v>42442</v>
      </c>
      <c r="B4" s="17" t="s">
        <v>1</v>
      </c>
      <c r="C4" s="18">
        <v>500000</v>
      </c>
      <c r="D4" s="7"/>
      <c r="E4" s="7">
        <f>85714</f>
        <v>85714</v>
      </c>
      <c r="F4" s="7">
        <f>2220+1717+3307+7947+6098+16693+2268+8268+997+1846+913+25560+18157+7236+8440+25750+1024+1931</f>
        <v>140372</v>
      </c>
      <c r="G4" s="7"/>
      <c r="H4" s="8">
        <f t="shared" ref="H4:H25" si="0">SUM(D4:G4)</f>
        <v>226086</v>
      </c>
      <c r="I4" s="8">
        <f t="shared" ref="I4:I25" si="1">C4-H4</f>
        <v>273914</v>
      </c>
    </row>
    <row r="5" spans="1:9" x14ac:dyDescent="0.25">
      <c r="A5" s="5">
        <v>42444</v>
      </c>
      <c r="B5" s="17" t="s">
        <v>2</v>
      </c>
      <c r="C5" s="18">
        <v>5000</v>
      </c>
      <c r="D5" s="7"/>
      <c r="E5" s="7"/>
      <c r="F5" s="7">
        <f>1660+7386</f>
        <v>9046</v>
      </c>
      <c r="G5" s="7"/>
      <c r="H5" s="8">
        <f t="shared" si="0"/>
        <v>9046</v>
      </c>
      <c r="I5" s="8">
        <f t="shared" si="1"/>
        <v>-4046</v>
      </c>
    </row>
    <row r="6" spans="1:9" x14ac:dyDescent="0.25">
      <c r="A6" s="5">
        <v>42447</v>
      </c>
      <c r="B6" s="17" t="s">
        <v>7</v>
      </c>
      <c r="C6" s="18">
        <v>20000</v>
      </c>
      <c r="D6" s="7"/>
      <c r="E6" s="7"/>
      <c r="F6" s="7">
        <f>4000+6992+1429+2280+4890</f>
        <v>19591</v>
      </c>
      <c r="G6" s="7">
        <f>120000+56000+25600+33937</f>
        <v>235537</v>
      </c>
      <c r="H6" s="8">
        <f t="shared" si="0"/>
        <v>255128</v>
      </c>
      <c r="I6" s="8">
        <f t="shared" si="1"/>
        <v>-235128</v>
      </c>
    </row>
    <row r="7" spans="1:9" ht="31.5" customHeight="1" x14ac:dyDescent="0.25">
      <c r="A7" s="5">
        <v>42476</v>
      </c>
      <c r="B7" s="17" t="s">
        <v>3</v>
      </c>
      <c r="C7" s="18">
        <v>0</v>
      </c>
      <c r="D7" s="7"/>
      <c r="E7" s="7"/>
      <c r="F7" s="7"/>
      <c r="G7" s="7"/>
      <c r="H7" s="8">
        <f t="shared" si="0"/>
        <v>0</v>
      </c>
      <c r="I7" s="8">
        <f t="shared" si="1"/>
        <v>0</v>
      </c>
    </row>
    <row r="8" spans="1:9" ht="27.75" customHeight="1" x14ac:dyDescent="0.25">
      <c r="A8" s="5">
        <v>42483</v>
      </c>
      <c r="B8" s="17" t="s">
        <v>4</v>
      </c>
      <c r="C8" s="18">
        <v>0</v>
      </c>
      <c r="D8" s="7"/>
      <c r="E8" s="7"/>
      <c r="F8" s="7"/>
      <c r="G8" s="7"/>
      <c r="H8" s="8">
        <f t="shared" si="0"/>
        <v>0</v>
      </c>
      <c r="I8" s="8">
        <f t="shared" si="1"/>
        <v>0</v>
      </c>
    </row>
    <row r="9" spans="1:9" ht="49.5" customHeight="1" x14ac:dyDescent="0.25">
      <c r="A9" s="5">
        <v>42491</v>
      </c>
      <c r="B9" s="17" t="s">
        <v>20</v>
      </c>
      <c r="C9" s="18">
        <v>240000</v>
      </c>
      <c r="D9" s="7"/>
      <c r="E9" s="7"/>
      <c r="F9" s="7"/>
      <c r="G9" s="7"/>
      <c r="H9" s="8">
        <f t="shared" si="0"/>
        <v>0</v>
      </c>
      <c r="I9" s="8">
        <f t="shared" si="1"/>
        <v>240000</v>
      </c>
    </row>
    <row r="10" spans="1:9" ht="67.5" customHeight="1" x14ac:dyDescent="0.25">
      <c r="A10" s="6" t="s">
        <v>5</v>
      </c>
      <c r="B10" s="17" t="s">
        <v>6</v>
      </c>
      <c r="C10" s="18">
        <v>700000</v>
      </c>
      <c r="D10" s="7"/>
      <c r="E10" s="7">
        <f>47244+30000+100000+17500</f>
        <v>194744</v>
      </c>
      <c r="F10" s="7">
        <f>961+104567+19291+1816+18000+15169+23005+2055+11102+4000+13500</f>
        <v>213466</v>
      </c>
      <c r="G10" s="7">
        <f>30000+30000+13717</f>
        <v>73717</v>
      </c>
      <c r="H10" s="8">
        <f t="shared" si="0"/>
        <v>481927</v>
      </c>
      <c r="I10" s="8">
        <f t="shared" si="1"/>
        <v>218073</v>
      </c>
    </row>
    <row r="11" spans="1:9" ht="53.25" customHeight="1" x14ac:dyDescent="0.25">
      <c r="A11" s="5">
        <v>42539</v>
      </c>
      <c r="B11" s="17" t="s">
        <v>8</v>
      </c>
      <c r="C11" s="18">
        <v>1300000</v>
      </c>
      <c r="D11" s="7"/>
      <c r="E11" s="7">
        <f>140000+130000+60000+130000+95238+100000+85000+150000+30000</f>
        <v>920238</v>
      </c>
      <c r="F11" s="7">
        <f>2047+6566+1597+2646+3770+1055+787+9650+2298+67310+25000</f>
        <v>122726</v>
      </c>
      <c r="G11" s="7">
        <f>18465+10000</f>
        <v>28465</v>
      </c>
      <c r="H11" s="8">
        <f t="shared" si="0"/>
        <v>1071429</v>
      </c>
      <c r="I11" s="8">
        <f t="shared" si="1"/>
        <v>228571</v>
      </c>
    </row>
    <row r="12" spans="1:9" x14ac:dyDescent="0.25">
      <c r="A12" s="5">
        <v>42587</v>
      </c>
      <c r="B12" s="17" t="s">
        <v>9</v>
      </c>
      <c r="C12" s="18">
        <v>50000</v>
      </c>
      <c r="D12" s="7"/>
      <c r="E12" s="7"/>
      <c r="F12" s="7">
        <f>6340+5095+2346+4183+3000+1458</f>
        <v>22422</v>
      </c>
      <c r="G12" s="7">
        <v>4000</v>
      </c>
      <c r="H12" s="8">
        <f t="shared" si="0"/>
        <v>26422</v>
      </c>
      <c r="I12" s="8">
        <f t="shared" si="1"/>
        <v>23578</v>
      </c>
    </row>
    <row r="13" spans="1:9" ht="35.25" customHeight="1" x14ac:dyDescent="0.25">
      <c r="A13" s="5">
        <v>42602</v>
      </c>
      <c r="B13" s="17" t="s">
        <v>10</v>
      </c>
      <c r="C13" s="18">
        <v>0</v>
      </c>
      <c r="D13" s="7"/>
      <c r="E13" s="7"/>
      <c r="F13" s="7"/>
      <c r="G13" s="7"/>
      <c r="H13" s="8">
        <f t="shared" si="0"/>
        <v>0</v>
      </c>
      <c r="I13" s="8">
        <f t="shared" si="1"/>
        <v>0</v>
      </c>
    </row>
    <row r="14" spans="1:9" ht="45" x14ac:dyDescent="0.25">
      <c r="A14" s="5">
        <v>42618</v>
      </c>
      <c r="B14" s="17" t="s">
        <v>11</v>
      </c>
      <c r="C14" s="18">
        <v>100000</v>
      </c>
      <c r="D14" s="7"/>
      <c r="E14" s="7"/>
      <c r="F14" s="7"/>
      <c r="G14" s="7"/>
      <c r="H14" s="8">
        <f t="shared" si="0"/>
        <v>0</v>
      </c>
      <c r="I14" s="8">
        <f t="shared" si="1"/>
        <v>100000</v>
      </c>
    </row>
    <row r="15" spans="1:9" x14ac:dyDescent="0.25">
      <c r="A15" s="5">
        <v>42637</v>
      </c>
      <c r="B15" s="17" t="s">
        <v>12</v>
      </c>
      <c r="C15" s="18">
        <v>400000</v>
      </c>
      <c r="D15" s="7"/>
      <c r="E15" s="7"/>
      <c r="F15" s="7"/>
      <c r="G15" s="7"/>
      <c r="H15" s="8">
        <f t="shared" si="0"/>
        <v>0</v>
      </c>
      <c r="I15" s="8">
        <f t="shared" si="1"/>
        <v>400000</v>
      </c>
    </row>
    <row r="16" spans="1:9" x14ac:dyDescent="0.25">
      <c r="A16" s="5">
        <v>42643</v>
      </c>
      <c r="B16" s="17" t="s">
        <v>13</v>
      </c>
      <c r="C16" s="18">
        <v>50000</v>
      </c>
      <c r="D16" s="7"/>
      <c r="E16" s="7"/>
      <c r="F16" s="7"/>
      <c r="G16" s="7"/>
      <c r="H16" s="8">
        <f t="shared" si="0"/>
        <v>0</v>
      </c>
      <c r="I16" s="8">
        <f t="shared" si="1"/>
        <v>50000</v>
      </c>
    </row>
    <row r="17" spans="1:9" x14ac:dyDescent="0.25">
      <c r="A17" s="5">
        <v>42666</v>
      </c>
      <c r="B17" s="17" t="s">
        <v>7</v>
      </c>
      <c r="C17" s="18">
        <v>5000</v>
      </c>
      <c r="D17" s="7"/>
      <c r="E17" s="7"/>
      <c r="F17" s="7"/>
      <c r="G17" s="7"/>
      <c r="H17" s="8">
        <f t="shared" si="0"/>
        <v>0</v>
      </c>
      <c r="I17" s="8">
        <f t="shared" si="1"/>
        <v>5000</v>
      </c>
    </row>
    <row r="18" spans="1:9" x14ac:dyDescent="0.25">
      <c r="A18" s="5">
        <v>42685</v>
      </c>
      <c r="B18" s="17" t="s">
        <v>14</v>
      </c>
      <c r="C18" s="18">
        <v>0</v>
      </c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1:9" x14ac:dyDescent="0.25">
      <c r="A19" s="5">
        <v>42706</v>
      </c>
      <c r="B19" s="17" t="s">
        <v>15</v>
      </c>
      <c r="C19" s="18">
        <v>250000</v>
      </c>
      <c r="D19" s="7"/>
      <c r="E19" s="7"/>
      <c r="F19" s="7"/>
      <c r="G19" s="7"/>
      <c r="H19" s="8">
        <f t="shared" si="0"/>
        <v>0</v>
      </c>
      <c r="I19" s="8">
        <f t="shared" si="1"/>
        <v>250000</v>
      </c>
    </row>
    <row r="20" spans="1:9" ht="60" x14ac:dyDescent="0.25">
      <c r="A20" s="5">
        <v>42714</v>
      </c>
      <c r="B20" s="17" t="s">
        <v>16</v>
      </c>
      <c r="C20" s="18">
        <v>70000</v>
      </c>
      <c r="D20" s="7"/>
      <c r="E20" s="7"/>
      <c r="F20" s="7"/>
      <c r="G20" s="7"/>
      <c r="H20" s="8">
        <f t="shared" si="0"/>
        <v>0</v>
      </c>
      <c r="I20" s="8">
        <f t="shared" si="1"/>
        <v>70000</v>
      </c>
    </row>
    <row r="21" spans="1:9" x14ac:dyDescent="0.25">
      <c r="A21" s="5">
        <v>42715</v>
      </c>
      <c r="B21" s="17" t="s">
        <v>17</v>
      </c>
      <c r="C21" s="18">
        <v>0</v>
      </c>
      <c r="D21" s="7"/>
      <c r="E21" s="7"/>
      <c r="F21" s="7"/>
      <c r="G21" s="7"/>
      <c r="H21" s="8">
        <f t="shared" si="0"/>
        <v>0</v>
      </c>
      <c r="I21" s="8">
        <f t="shared" si="1"/>
        <v>0</v>
      </c>
    </row>
    <row r="22" spans="1:9" x14ac:dyDescent="0.25">
      <c r="A22" s="5">
        <v>42717</v>
      </c>
      <c r="B22" s="17" t="s">
        <v>18</v>
      </c>
      <c r="C22" s="18">
        <v>5000</v>
      </c>
      <c r="D22" s="7"/>
      <c r="E22" s="7"/>
      <c r="F22" s="7"/>
      <c r="G22" s="7"/>
      <c r="H22" s="8">
        <f t="shared" si="0"/>
        <v>0</v>
      </c>
      <c r="I22" s="8">
        <f t="shared" si="1"/>
        <v>5000</v>
      </c>
    </row>
    <row r="23" spans="1:9" x14ac:dyDescent="0.25">
      <c r="A23" s="9"/>
      <c r="B23" s="19"/>
      <c r="C23" s="20">
        <f>SUM(C3:C22)</f>
        <v>3700000</v>
      </c>
      <c r="D23" s="10"/>
      <c r="E23" s="10"/>
      <c r="F23" s="10"/>
      <c r="G23" s="10"/>
      <c r="H23" s="8">
        <f t="shared" si="0"/>
        <v>0</v>
      </c>
      <c r="I23" s="8">
        <f t="shared" si="1"/>
        <v>3700000</v>
      </c>
    </row>
    <row r="24" spans="1:9" x14ac:dyDescent="0.25">
      <c r="A24" s="9"/>
      <c r="B24" s="19"/>
      <c r="C24" s="21"/>
      <c r="D24" s="9"/>
      <c r="E24" s="9"/>
      <c r="F24" s="9"/>
      <c r="G24" s="9"/>
      <c r="H24" s="8"/>
      <c r="I24" s="8"/>
    </row>
    <row r="25" spans="1:9" x14ac:dyDescent="0.25">
      <c r="A25" s="9"/>
      <c r="B25" s="17" t="s">
        <v>19</v>
      </c>
      <c r="C25" s="21"/>
      <c r="D25" s="9">
        <f>9039+1950+3298+3406</f>
        <v>17693</v>
      </c>
      <c r="E25" s="9">
        <f>35000</f>
        <v>35000</v>
      </c>
      <c r="F25" s="9">
        <f>654+16378+597</f>
        <v>17629</v>
      </c>
      <c r="G25" s="9"/>
      <c r="H25" s="8">
        <f t="shared" si="0"/>
        <v>70322</v>
      </c>
      <c r="I25" s="8">
        <f t="shared" si="1"/>
        <v>-70322</v>
      </c>
    </row>
    <row r="26" spans="1:9" x14ac:dyDescent="0.25">
      <c r="A26" s="9"/>
      <c r="B26" s="19"/>
      <c r="C26" s="21"/>
      <c r="D26" s="9"/>
      <c r="E26" s="9"/>
      <c r="F26" s="9"/>
      <c r="G26" s="9"/>
      <c r="H26" s="8"/>
      <c r="I26" s="8"/>
    </row>
    <row r="27" spans="1:9" x14ac:dyDescent="0.25">
      <c r="A27" s="9"/>
      <c r="B27" s="19"/>
      <c r="C27" s="21"/>
      <c r="D27" s="9"/>
      <c r="E27" s="9"/>
      <c r="F27" s="9"/>
      <c r="G27" s="9"/>
      <c r="H27" s="8">
        <f>SUM(H3:H25)</f>
        <v>2145210</v>
      </c>
      <c r="I27" s="8">
        <f>C23-H27</f>
        <v>1554790</v>
      </c>
    </row>
    <row r="28" spans="1:9" ht="15.75" x14ac:dyDescent="0.25">
      <c r="A28" s="2"/>
      <c r="B28" s="2"/>
      <c r="C28" s="2"/>
      <c r="D28" s="4"/>
      <c r="E28" s="4"/>
      <c r="F28" s="4"/>
      <c r="G28" s="4"/>
      <c r="H28" s="2"/>
      <c r="I28" s="2"/>
    </row>
    <row r="29" spans="1:9" ht="15.75" x14ac:dyDescent="0.25">
      <c r="A29" s="2"/>
      <c r="B29" s="2"/>
      <c r="C29" s="2"/>
      <c r="D29" s="4"/>
      <c r="E29" s="4"/>
      <c r="F29" s="4"/>
      <c r="G29" s="4"/>
      <c r="H29" s="2"/>
      <c r="I29" s="2"/>
    </row>
    <row r="30" spans="1:9" ht="15.75" x14ac:dyDescent="0.25">
      <c r="A30" s="2"/>
      <c r="B30" s="2"/>
      <c r="C30" s="2"/>
      <c r="D30" s="4"/>
      <c r="E30" s="4"/>
      <c r="F30" s="4"/>
      <c r="G30" s="4"/>
      <c r="H30" s="2"/>
      <c r="I30" s="2"/>
    </row>
    <row r="31" spans="1:9" ht="15.75" x14ac:dyDescent="0.25">
      <c r="A31" s="2"/>
      <c r="B31" s="2"/>
      <c r="C31" s="2"/>
      <c r="D31" s="4"/>
      <c r="E31" s="4"/>
      <c r="F31" s="4"/>
      <c r="G31" s="4"/>
      <c r="H31" s="2"/>
      <c r="I31" s="2"/>
    </row>
    <row r="32" spans="1:9" ht="15.75" x14ac:dyDescent="0.25">
      <c r="A32" s="2"/>
      <c r="B32" s="2"/>
      <c r="C32" s="2"/>
      <c r="D32" s="4"/>
      <c r="E32" s="4"/>
      <c r="F32" s="4"/>
      <c r="G32" s="4"/>
      <c r="H32" s="2"/>
      <c r="I32" s="2"/>
    </row>
    <row r="33" spans="1:9" ht="15.75" x14ac:dyDescent="0.25">
      <c r="A33" s="2"/>
      <c r="B33" s="2"/>
      <c r="C33" s="2"/>
      <c r="D33" s="4"/>
      <c r="E33" s="4"/>
      <c r="F33" s="4"/>
      <c r="G33" s="4"/>
      <c r="H33" s="2"/>
      <c r="I33" s="2"/>
    </row>
    <row r="34" spans="1:9" ht="15.75" x14ac:dyDescent="0.25">
      <c r="D34" s="3"/>
      <c r="E34" s="3"/>
      <c r="F34" s="3"/>
      <c r="G34" s="3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ALJEGYZŐ</cp:lastModifiedBy>
  <cp:lastPrinted>2016-09-13T08:36:55Z</cp:lastPrinted>
  <dcterms:created xsi:type="dcterms:W3CDTF">2016-09-13T07:00:03Z</dcterms:created>
  <dcterms:modified xsi:type="dcterms:W3CDTF">2016-09-14T09:15:06Z</dcterms:modified>
</cp:coreProperties>
</file>