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625"/>
  </bookViews>
  <sheets>
    <sheet name="Munk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1" i="3" l="1"/>
  <c r="C151" i="3"/>
  <c r="D146" i="3"/>
  <c r="C146" i="3"/>
  <c r="D139" i="3"/>
  <c r="C139" i="3"/>
  <c r="D135" i="3"/>
  <c r="C135" i="3"/>
  <c r="D120" i="3"/>
  <c r="C120" i="3"/>
  <c r="D99" i="3"/>
  <c r="C99" i="3"/>
  <c r="D97" i="3"/>
  <c r="C97" i="3"/>
  <c r="D84" i="3"/>
  <c r="C84" i="3"/>
  <c r="D80" i="3"/>
  <c r="C80" i="3"/>
  <c r="D77" i="3"/>
  <c r="C77" i="3"/>
  <c r="D72" i="3"/>
  <c r="C72" i="3"/>
  <c r="D68" i="3"/>
  <c r="C68" i="3"/>
  <c r="D59" i="3"/>
  <c r="C59" i="3"/>
  <c r="D54" i="3"/>
  <c r="C54" i="3"/>
  <c r="D48" i="3"/>
  <c r="C48" i="3"/>
  <c r="D36" i="3"/>
  <c r="C36" i="3"/>
  <c r="D29" i="3"/>
  <c r="D28" i="3" s="1"/>
  <c r="C29" i="3"/>
  <c r="C28" i="3" s="1"/>
  <c r="D21" i="3"/>
  <c r="C21" i="3"/>
  <c r="D14" i="3"/>
  <c r="C14" i="3"/>
  <c r="D7" i="3"/>
  <c r="C7" i="3"/>
  <c r="D159" i="3" l="1"/>
  <c r="D134" i="3"/>
  <c r="D160" i="3" s="1"/>
  <c r="C159" i="3"/>
  <c r="C160" i="3" s="1"/>
  <c r="C134" i="3"/>
  <c r="D91" i="3"/>
  <c r="D165" i="3" s="1"/>
  <c r="C91" i="3"/>
  <c r="D64" i="3"/>
  <c r="C64" i="3"/>
  <c r="C164" i="3" s="1"/>
  <c r="D164" i="3" l="1"/>
  <c r="C165" i="3"/>
  <c r="D92" i="3"/>
  <c r="C92" i="3"/>
</calcChain>
</file>

<file path=xl/sharedStrings.xml><?xml version="1.0" encoding="utf-8"?>
<sst xmlns="http://schemas.openxmlformats.org/spreadsheetml/2006/main" count="316" uniqueCount="273">
  <si>
    <t>Beruházások</t>
  </si>
  <si>
    <t>Egyéb működési célú kiadások</t>
  </si>
  <si>
    <t>B E V É T E L E K</t>
  </si>
  <si>
    <t>1. sz. táblázat</t>
  </si>
  <si>
    <t>forintban</t>
  </si>
  <si>
    <t>Sor-
szám</t>
  </si>
  <si>
    <t>Bevételi jogcím</t>
  </si>
  <si>
    <t>2017. évi                     eredeti előirányzat</t>
  </si>
  <si>
    <t>2017. évi                 módosított előirányzat</t>
  </si>
  <si>
    <t>A</t>
  </si>
  <si>
    <t>B</t>
  </si>
  <si>
    <t>C</t>
  </si>
  <si>
    <t>D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</si>
  <si>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</si>
  <si>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</si>
  <si>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</si>
  <si>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</si>
  <si>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</si>
  <si>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</si>
  <si>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</si>
  <si>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</si>
  <si>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</si>
  <si>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</si>
  <si>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</si>
  <si>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</si>
  <si>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</si>
  <si>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</si>
  <si>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</si>
  <si>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</si>
  <si>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</si>
  <si>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</si>
  <si>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</si>
  <si>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</si>
  <si>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</si>
  <si>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</si>
  <si>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</si>
  <si>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</si>
  <si>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</si>
  <si>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</si>
  <si>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</si>
  <si>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</si>
  <si>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</si>
  <si>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</si>
  <si>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</si>
  <si>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</si>
  <si>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</si>
  <si>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</si>
  <si>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</si>
  <si>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</si>
  <si>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</si>
  <si>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</si>
  <si>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</si>
  <si>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</si>
  <si>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</si>
  <si>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</si>
  <si>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</si>
  <si>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</si>
  <si>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</si>
  <si>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</si>
  <si>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</si>
  <si>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</si>
  <si>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</si>
  <si>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</si>
  <si>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</si>
  <si>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</si>
  <si>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</si>
  <si>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</si>
  <si>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</si>
  <si>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</si>
  <si>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</si>
  <si>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</si>
  <si>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</si>
  <si>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</si>
  <si>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</si>
  <si>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</si>
  <si>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</si>
  <si>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</si>
  <si>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</si>
  <si>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</si>
  <si>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</si>
  <si>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</si>
  <si>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</si>
  <si>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</si>
  <si>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</si>
  <si>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</si>
  <si>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</si>
  <si>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</si>
  <si>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</si>
  <si>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</si>
  <si>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</si>
  <si>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</si>
  <si>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</si>
  <si>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</si>
  <si>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</si>
  <si>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</si>
  <si>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</si>
  <si>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</si>
  <si>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</si>
  <si>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</si>
  <si>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</si>
  <si>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</si>
  <si>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</si>
  <si>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</si>
  <si>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</si>
  <si>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</si>
  <si>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</si>
  <si>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</si>
  <si>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</si>
  <si>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</si>
  <si>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</si>
  <si>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</si>
  <si>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</si>
  <si>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</si>
  <si>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</si>
  <si>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</si>
  <si>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</si>
  <si>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</si>
  <si>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</si>
  <si>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</si>
  <si>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</si>
  <si>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</si>
  <si>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</si>
  <si>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</si>
  <si>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</si>
  <si>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</si>
  <si>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</si>
  <si>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</si>
  <si>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</si>
  <si>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</si>
  <si>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</si>
  <si>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</si>
  <si>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</si>
  <si>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</si>
  <si>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</si>
  <si>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</si>
  <si>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</si>
  <si>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</si>
  <si>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</si>
  <si>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</si>
  <si>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</si>
  <si>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</si>
  <si>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</si>
  <si>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</si>
  <si>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</si>
  <si>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</si>
  <si>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</si>
  <si>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</si>
  <si>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</si>
  <si>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</si>
  <si>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</si>
  <si>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</si>
  <si>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</si>
  <si>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</si>
  <si>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</si>
  <si>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</si>
  <si>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</si>
  <si>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</si>
  <si>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</si>
  <si>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</si>
  <si>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</si>
  <si>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</si>
  <si>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</si>
  <si>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</si>
  <si>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</si>
  <si>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</si>
  <si>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</si>
  <si>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</si>
  <si>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</si>
  <si>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</si>
  <si>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</si>
  <si>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</si>
  <si>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</si>
  <si>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</si>
  <si>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</si>
  <si>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</si>
  <si>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</si>
  <si>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</si>
  <si>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</si>
  <si>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</si>
  <si>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</si>
  <si>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</si>
  <si>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</si>
  <si>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</si>
  <si>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</si>
  <si>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</si>
  <si>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</si>
  <si>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</si>
  <si>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</si>
  <si>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</si>
  <si>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</si>
  <si>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</si>
  <si>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</si>
  <si>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</si>
  <si>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</si>
  <si>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</si>
  <si>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</si>
  <si>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</si>
  <si>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</si>
  <si>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</si>
  <si>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</si>
  <si>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</si>
  <si>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</si>
  <si>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</si>
  <si>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</si>
  <si>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</si>
  <si>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</si>
  <si>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</si>
  <si>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</si>
  <si>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</si>
  <si>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</si>
  <si>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</si>
  <si>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</si>
  <si>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</si>
  <si>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</si>
  <si>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</si>
  <si>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</si>
  <si>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</si>
  <si>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</si>
  <si>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</si>
  <si>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</si>
  <si>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</si>
  <si>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</si>
  <si>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</si>
  <si>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</si>
  <si>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</si>
  <si>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</si>
  <si>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</si>
  <si>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</si>
  <si>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</si>
  <si>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</si>
  <si>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</si>
  <si>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</si>
  <si>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</si>
  <si>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</si>
  <si>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</si>
  <si>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</si>
  <si>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</si>
  <si>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</si>
  <si>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</si>
  <si>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</si>
  <si>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</si>
  <si>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</si>
  <si>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</si>
  <si>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</si>
  <si>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</si>
  <si>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</si>
  <si>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</si>
  <si>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</si>
  <si>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</si>
  <si>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</si>
  <si>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</si>
  <si>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</si>
  <si>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</si>
  <si>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</si>
  <si>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</si>
  <si>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</si>
  <si>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</si>
  <si>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</si>
  <si>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</si>
  <si>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</si>
  <si>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</si>
  <si>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</si>
  <si>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</si>
  <si>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</si>
  <si>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</si>
  <si>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</si>
  <si>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</si>
  <si>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</si>
  <si>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</si>
  <si>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</si>
  <si>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 xml:space="preserve">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</si>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</sst>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 applyFill="1" applyProtection="1"/>
    <xf numFmtId="164" fontId="2" fillId="0" borderId="0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9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 applyProtection="1">
      <alignment horizontal="left" vertical="center" wrapText="1" indent="1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9" fillId="0" borderId="15" xfId="0" applyFont="1" applyBorder="1" applyAlignment="1" applyProtection="1">
      <alignment horizontal="left" vertical="center" wrapText="1" indent="1"/>
    </xf>
    <xf numFmtId="0" fontId="10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2" xfId="0" quotePrefix="1" applyFont="1" applyBorder="1" applyAlignment="1" applyProtection="1">
      <alignment horizontal="left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wrapText="1"/>
    </xf>
    <xf numFmtId="0" fontId="9" fillId="0" borderId="11" xfId="0" applyFont="1" applyBorder="1" applyAlignment="1" applyProtection="1">
      <alignment wrapText="1"/>
    </xf>
    <xf numFmtId="0" fontId="9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 applyProtection="1">
      <alignment wrapText="1"/>
    </xf>
    <xf numFmtId="0" fontId="10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7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6" fillId="0" borderId="18" xfId="1" applyFont="1" applyFill="1" applyBorder="1" applyAlignment="1" applyProtection="1">
      <alignment vertical="center" wrapText="1"/>
    </xf>
    <xf numFmtId="164" fontId="6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" xfId="0" quotePrefix="1" applyNumberFormat="1" applyFont="1" applyBorder="1" applyAlignment="1" applyProtection="1">
      <alignment horizontal="right" vertical="center" wrapText="1" indent="1"/>
    </xf>
    <xf numFmtId="0" fontId="14" fillId="0" borderId="0" xfId="1" applyFont="1" applyFill="1" applyProtection="1"/>
    <xf numFmtId="0" fontId="15" fillId="0" borderId="0" xfId="1" applyFont="1" applyFill="1" applyProtection="1"/>
    <xf numFmtId="0" fontId="10" fillId="0" borderId="17" xfId="0" applyFont="1" applyBorder="1" applyAlignment="1" applyProtection="1">
      <alignment horizontal="left" vertical="center" wrapText="1" indent="1"/>
    </xf>
    <xf numFmtId="0" fontId="13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6" fillId="0" borderId="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 indent="1"/>
    </xf>
    <xf numFmtId="164" fontId="11" fillId="0" borderId="0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Border="1" applyProtection="1"/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wrapText="1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5" fillId="0" borderId="0" xfId="1" applyFont="1" applyFill="1" applyAlignment="1" applyProtection="1">
      <alignment horizont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workbookViewId="0">
      <selection activeCell="D79" sqref="D79"/>
    </sheetView>
  </sheetViews>
  <sheetFormatPr defaultRowHeight="15.75" x14ac:dyDescent="0.25"/>
  <cols>
    <col min="1" max="1" width="5.85546875" style="84" customWidth="1"/>
    <col min="2" max="2" width="54.85546875" style="84" customWidth="1"/>
    <col min="3" max="3" width="11.140625" style="85" customWidth="1"/>
    <col min="4" max="4" width="11.7109375" style="85" customWidth="1"/>
    <col min="5" max="256" width="9.140625" style="1"/>
    <col min="257" max="257" width="5.85546875" style="1" customWidth="1"/>
    <col min="258" max="258" width="54.85546875" style="1" customWidth="1"/>
    <col min="259" max="259" width="11.140625" style="1" customWidth="1"/>
    <col min="260" max="260" width="11.7109375" style="1" customWidth="1"/>
    <col min="261" max="512" width="9.140625" style="1"/>
    <col min="513" max="513" width="5.85546875" style="1" customWidth="1"/>
    <col min="514" max="514" width="54.85546875" style="1" customWidth="1"/>
    <col min="515" max="515" width="11.140625" style="1" customWidth="1"/>
    <col min="516" max="516" width="11.7109375" style="1" customWidth="1"/>
    <col min="517" max="768" width="9.140625" style="1"/>
    <col min="769" max="769" width="5.85546875" style="1" customWidth="1"/>
    <col min="770" max="770" width="54.85546875" style="1" customWidth="1"/>
    <col min="771" max="771" width="11.140625" style="1" customWidth="1"/>
    <col min="772" max="772" width="11.7109375" style="1" customWidth="1"/>
    <col min="773" max="1024" width="9.140625" style="1"/>
    <col min="1025" max="1025" width="5.85546875" style="1" customWidth="1"/>
    <col min="1026" max="1026" width="54.85546875" style="1" customWidth="1"/>
    <col min="1027" max="1027" width="11.140625" style="1" customWidth="1"/>
    <col min="1028" max="1028" width="11.7109375" style="1" customWidth="1"/>
    <col min="1029" max="1280" width="9.140625" style="1"/>
    <col min="1281" max="1281" width="5.85546875" style="1" customWidth="1"/>
    <col min="1282" max="1282" width="54.85546875" style="1" customWidth="1"/>
    <col min="1283" max="1283" width="11.140625" style="1" customWidth="1"/>
    <col min="1284" max="1284" width="11.7109375" style="1" customWidth="1"/>
    <col min="1285" max="1536" width="9.140625" style="1"/>
    <col min="1537" max="1537" width="5.85546875" style="1" customWidth="1"/>
    <col min="1538" max="1538" width="54.85546875" style="1" customWidth="1"/>
    <col min="1539" max="1539" width="11.140625" style="1" customWidth="1"/>
    <col min="1540" max="1540" width="11.7109375" style="1" customWidth="1"/>
    <col min="1541" max="1792" width="9.140625" style="1"/>
    <col min="1793" max="1793" width="5.85546875" style="1" customWidth="1"/>
    <col min="1794" max="1794" width="54.85546875" style="1" customWidth="1"/>
    <col min="1795" max="1795" width="11.140625" style="1" customWidth="1"/>
    <col min="1796" max="1796" width="11.7109375" style="1" customWidth="1"/>
    <col min="1797" max="2048" width="9.140625" style="1"/>
    <col min="2049" max="2049" width="5.85546875" style="1" customWidth="1"/>
    <col min="2050" max="2050" width="54.85546875" style="1" customWidth="1"/>
    <col min="2051" max="2051" width="11.140625" style="1" customWidth="1"/>
    <col min="2052" max="2052" width="11.7109375" style="1" customWidth="1"/>
    <col min="2053" max="2304" width="9.140625" style="1"/>
    <col min="2305" max="2305" width="5.85546875" style="1" customWidth="1"/>
    <col min="2306" max="2306" width="54.85546875" style="1" customWidth="1"/>
    <col min="2307" max="2307" width="11.140625" style="1" customWidth="1"/>
    <col min="2308" max="2308" width="11.7109375" style="1" customWidth="1"/>
    <col min="2309" max="2560" width="9.140625" style="1"/>
    <col min="2561" max="2561" width="5.85546875" style="1" customWidth="1"/>
    <col min="2562" max="2562" width="54.85546875" style="1" customWidth="1"/>
    <col min="2563" max="2563" width="11.140625" style="1" customWidth="1"/>
    <col min="2564" max="2564" width="11.7109375" style="1" customWidth="1"/>
    <col min="2565" max="2816" width="9.140625" style="1"/>
    <col min="2817" max="2817" width="5.85546875" style="1" customWidth="1"/>
    <col min="2818" max="2818" width="54.85546875" style="1" customWidth="1"/>
    <col min="2819" max="2819" width="11.140625" style="1" customWidth="1"/>
    <col min="2820" max="2820" width="11.7109375" style="1" customWidth="1"/>
    <col min="2821" max="3072" width="9.140625" style="1"/>
    <col min="3073" max="3073" width="5.85546875" style="1" customWidth="1"/>
    <col min="3074" max="3074" width="54.85546875" style="1" customWidth="1"/>
    <col min="3075" max="3075" width="11.140625" style="1" customWidth="1"/>
    <col min="3076" max="3076" width="11.7109375" style="1" customWidth="1"/>
    <col min="3077" max="3328" width="9.140625" style="1"/>
    <col min="3329" max="3329" width="5.85546875" style="1" customWidth="1"/>
    <col min="3330" max="3330" width="54.85546875" style="1" customWidth="1"/>
    <col min="3331" max="3331" width="11.140625" style="1" customWidth="1"/>
    <col min="3332" max="3332" width="11.7109375" style="1" customWidth="1"/>
    <col min="3333" max="3584" width="9.140625" style="1"/>
    <col min="3585" max="3585" width="5.85546875" style="1" customWidth="1"/>
    <col min="3586" max="3586" width="54.85546875" style="1" customWidth="1"/>
    <col min="3587" max="3587" width="11.140625" style="1" customWidth="1"/>
    <col min="3588" max="3588" width="11.7109375" style="1" customWidth="1"/>
    <col min="3589" max="3840" width="9.140625" style="1"/>
    <col min="3841" max="3841" width="5.85546875" style="1" customWidth="1"/>
    <col min="3842" max="3842" width="54.85546875" style="1" customWidth="1"/>
    <col min="3843" max="3843" width="11.140625" style="1" customWidth="1"/>
    <col min="3844" max="3844" width="11.7109375" style="1" customWidth="1"/>
    <col min="3845" max="4096" width="9.140625" style="1"/>
    <col min="4097" max="4097" width="5.85546875" style="1" customWidth="1"/>
    <col min="4098" max="4098" width="54.85546875" style="1" customWidth="1"/>
    <col min="4099" max="4099" width="11.140625" style="1" customWidth="1"/>
    <col min="4100" max="4100" width="11.7109375" style="1" customWidth="1"/>
    <col min="4101" max="4352" width="9.140625" style="1"/>
    <col min="4353" max="4353" width="5.85546875" style="1" customWidth="1"/>
    <col min="4354" max="4354" width="54.85546875" style="1" customWidth="1"/>
    <col min="4355" max="4355" width="11.140625" style="1" customWidth="1"/>
    <col min="4356" max="4356" width="11.7109375" style="1" customWidth="1"/>
    <col min="4357" max="4608" width="9.140625" style="1"/>
    <col min="4609" max="4609" width="5.85546875" style="1" customWidth="1"/>
    <col min="4610" max="4610" width="54.85546875" style="1" customWidth="1"/>
    <col min="4611" max="4611" width="11.140625" style="1" customWidth="1"/>
    <col min="4612" max="4612" width="11.7109375" style="1" customWidth="1"/>
    <col min="4613" max="4864" width="9.140625" style="1"/>
    <col min="4865" max="4865" width="5.85546875" style="1" customWidth="1"/>
    <col min="4866" max="4866" width="54.85546875" style="1" customWidth="1"/>
    <col min="4867" max="4867" width="11.140625" style="1" customWidth="1"/>
    <col min="4868" max="4868" width="11.7109375" style="1" customWidth="1"/>
    <col min="4869" max="5120" width="9.140625" style="1"/>
    <col min="5121" max="5121" width="5.85546875" style="1" customWidth="1"/>
    <col min="5122" max="5122" width="54.85546875" style="1" customWidth="1"/>
    <col min="5123" max="5123" width="11.140625" style="1" customWidth="1"/>
    <col min="5124" max="5124" width="11.7109375" style="1" customWidth="1"/>
    <col min="5125" max="5376" width="9.140625" style="1"/>
    <col min="5377" max="5377" width="5.85546875" style="1" customWidth="1"/>
    <col min="5378" max="5378" width="54.85546875" style="1" customWidth="1"/>
    <col min="5379" max="5379" width="11.140625" style="1" customWidth="1"/>
    <col min="5380" max="5380" width="11.7109375" style="1" customWidth="1"/>
    <col min="5381" max="5632" width="9.140625" style="1"/>
    <col min="5633" max="5633" width="5.85546875" style="1" customWidth="1"/>
    <col min="5634" max="5634" width="54.85546875" style="1" customWidth="1"/>
    <col min="5635" max="5635" width="11.140625" style="1" customWidth="1"/>
    <col min="5636" max="5636" width="11.7109375" style="1" customWidth="1"/>
    <col min="5637" max="5888" width="9.140625" style="1"/>
    <col min="5889" max="5889" width="5.85546875" style="1" customWidth="1"/>
    <col min="5890" max="5890" width="54.85546875" style="1" customWidth="1"/>
    <col min="5891" max="5891" width="11.140625" style="1" customWidth="1"/>
    <col min="5892" max="5892" width="11.7109375" style="1" customWidth="1"/>
    <col min="5893" max="6144" width="9.140625" style="1"/>
    <col min="6145" max="6145" width="5.85546875" style="1" customWidth="1"/>
    <col min="6146" max="6146" width="54.85546875" style="1" customWidth="1"/>
    <col min="6147" max="6147" width="11.140625" style="1" customWidth="1"/>
    <col min="6148" max="6148" width="11.7109375" style="1" customWidth="1"/>
    <col min="6149" max="6400" width="9.140625" style="1"/>
    <col min="6401" max="6401" width="5.85546875" style="1" customWidth="1"/>
    <col min="6402" max="6402" width="54.85546875" style="1" customWidth="1"/>
    <col min="6403" max="6403" width="11.140625" style="1" customWidth="1"/>
    <col min="6404" max="6404" width="11.7109375" style="1" customWidth="1"/>
    <col min="6405" max="6656" width="9.140625" style="1"/>
    <col min="6657" max="6657" width="5.85546875" style="1" customWidth="1"/>
    <col min="6658" max="6658" width="54.85546875" style="1" customWidth="1"/>
    <col min="6659" max="6659" width="11.140625" style="1" customWidth="1"/>
    <col min="6660" max="6660" width="11.7109375" style="1" customWidth="1"/>
    <col min="6661" max="6912" width="9.140625" style="1"/>
    <col min="6913" max="6913" width="5.85546875" style="1" customWidth="1"/>
    <col min="6914" max="6914" width="54.85546875" style="1" customWidth="1"/>
    <col min="6915" max="6915" width="11.140625" style="1" customWidth="1"/>
    <col min="6916" max="6916" width="11.7109375" style="1" customWidth="1"/>
    <col min="6917" max="7168" width="9.140625" style="1"/>
    <col min="7169" max="7169" width="5.85546875" style="1" customWidth="1"/>
    <col min="7170" max="7170" width="54.85546875" style="1" customWidth="1"/>
    <col min="7171" max="7171" width="11.140625" style="1" customWidth="1"/>
    <col min="7172" max="7172" width="11.7109375" style="1" customWidth="1"/>
    <col min="7173" max="7424" width="9.140625" style="1"/>
    <col min="7425" max="7425" width="5.85546875" style="1" customWidth="1"/>
    <col min="7426" max="7426" width="54.85546875" style="1" customWidth="1"/>
    <col min="7427" max="7427" width="11.140625" style="1" customWidth="1"/>
    <col min="7428" max="7428" width="11.7109375" style="1" customWidth="1"/>
    <col min="7429" max="7680" width="9.140625" style="1"/>
    <col min="7681" max="7681" width="5.85546875" style="1" customWidth="1"/>
    <col min="7682" max="7682" width="54.85546875" style="1" customWidth="1"/>
    <col min="7683" max="7683" width="11.140625" style="1" customWidth="1"/>
    <col min="7684" max="7684" width="11.7109375" style="1" customWidth="1"/>
    <col min="7685" max="7936" width="9.140625" style="1"/>
    <col min="7937" max="7937" width="5.85546875" style="1" customWidth="1"/>
    <col min="7938" max="7938" width="54.85546875" style="1" customWidth="1"/>
    <col min="7939" max="7939" width="11.140625" style="1" customWidth="1"/>
    <col min="7940" max="7940" width="11.7109375" style="1" customWidth="1"/>
    <col min="7941" max="8192" width="9.140625" style="1"/>
    <col min="8193" max="8193" width="5.85546875" style="1" customWidth="1"/>
    <col min="8194" max="8194" width="54.85546875" style="1" customWidth="1"/>
    <col min="8195" max="8195" width="11.140625" style="1" customWidth="1"/>
    <col min="8196" max="8196" width="11.7109375" style="1" customWidth="1"/>
    <col min="8197" max="8448" width="9.140625" style="1"/>
    <col min="8449" max="8449" width="5.85546875" style="1" customWidth="1"/>
    <col min="8450" max="8450" width="54.85546875" style="1" customWidth="1"/>
    <col min="8451" max="8451" width="11.140625" style="1" customWidth="1"/>
    <col min="8452" max="8452" width="11.7109375" style="1" customWidth="1"/>
    <col min="8453" max="8704" width="9.140625" style="1"/>
    <col min="8705" max="8705" width="5.85546875" style="1" customWidth="1"/>
    <col min="8706" max="8706" width="54.85546875" style="1" customWidth="1"/>
    <col min="8707" max="8707" width="11.140625" style="1" customWidth="1"/>
    <col min="8708" max="8708" width="11.7109375" style="1" customWidth="1"/>
    <col min="8709" max="8960" width="9.140625" style="1"/>
    <col min="8961" max="8961" width="5.85546875" style="1" customWidth="1"/>
    <col min="8962" max="8962" width="54.85546875" style="1" customWidth="1"/>
    <col min="8963" max="8963" width="11.140625" style="1" customWidth="1"/>
    <col min="8964" max="8964" width="11.7109375" style="1" customWidth="1"/>
    <col min="8965" max="9216" width="9.140625" style="1"/>
    <col min="9217" max="9217" width="5.85546875" style="1" customWidth="1"/>
    <col min="9218" max="9218" width="54.85546875" style="1" customWidth="1"/>
    <col min="9219" max="9219" width="11.140625" style="1" customWidth="1"/>
    <col min="9220" max="9220" width="11.7109375" style="1" customWidth="1"/>
    <col min="9221" max="9472" width="9.140625" style="1"/>
    <col min="9473" max="9473" width="5.85546875" style="1" customWidth="1"/>
    <col min="9474" max="9474" width="54.85546875" style="1" customWidth="1"/>
    <col min="9475" max="9475" width="11.140625" style="1" customWidth="1"/>
    <col min="9476" max="9476" width="11.7109375" style="1" customWidth="1"/>
    <col min="9477" max="9728" width="9.140625" style="1"/>
    <col min="9729" max="9729" width="5.85546875" style="1" customWidth="1"/>
    <col min="9730" max="9730" width="54.85546875" style="1" customWidth="1"/>
    <col min="9731" max="9731" width="11.140625" style="1" customWidth="1"/>
    <col min="9732" max="9732" width="11.7109375" style="1" customWidth="1"/>
    <col min="9733" max="9984" width="9.140625" style="1"/>
    <col min="9985" max="9985" width="5.85546875" style="1" customWidth="1"/>
    <col min="9986" max="9986" width="54.85546875" style="1" customWidth="1"/>
    <col min="9987" max="9987" width="11.140625" style="1" customWidth="1"/>
    <col min="9988" max="9988" width="11.7109375" style="1" customWidth="1"/>
    <col min="9989" max="10240" width="9.140625" style="1"/>
    <col min="10241" max="10241" width="5.85546875" style="1" customWidth="1"/>
    <col min="10242" max="10242" width="54.85546875" style="1" customWidth="1"/>
    <col min="10243" max="10243" width="11.140625" style="1" customWidth="1"/>
    <col min="10244" max="10244" width="11.7109375" style="1" customWidth="1"/>
    <col min="10245" max="10496" width="9.140625" style="1"/>
    <col min="10497" max="10497" width="5.85546875" style="1" customWidth="1"/>
    <col min="10498" max="10498" width="54.85546875" style="1" customWidth="1"/>
    <col min="10499" max="10499" width="11.140625" style="1" customWidth="1"/>
    <col min="10500" max="10500" width="11.7109375" style="1" customWidth="1"/>
    <col min="10501" max="10752" width="9.140625" style="1"/>
    <col min="10753" max="10753" width="5.85546875" style="1" customWidth="1"/>
    <col min="10754" max="10754" width="54.85546875" style="1" customWidth="1"/>
    <col min="10755" max="10755" width="11.140625" style="1" customWidth="1"/>
    <col min="10756" max="10756" width="11.7109375" style="1" customWidth="1"/>
    <col min="10757" max="11008" width="9.140625" style="1"/>
    <col min="11009" max="11009" width="5.85546875" style="1" customWidth="1"/>
    <col min="11010" max="11010" width="54.85546875" style="1" customWidth="1"/>
    <col min="11011" max="11011" width="11.140625" style="1" customWidth="1"/>
    <col min="11012" max="11012" width="11.7109375" style="1" customWidth="1"/>
    <col min="11013" max="11264" width="9.140625" style="1"/>
    <col min="11265" max="11265" width="5.85546875" style="1" customWidth="1"/>
    <col min="11266" max="11266" width="54.85546875" style="1" customWidth="1"/>
    <col min="11267" max="11267" width="11.140625" style="1" customWidth="1"/>
    <col min="11268" max="11268" width="11.7109375" style="1" customWidth="1"/>
    <col min="11269" max="11520" width="9.140625" style="1"/>
    <col min="11521" max="11521" width="5.85546875" style="1" customWidth="1"/>
    <col min="11522" max="11522" width="54.85546875" style="1" customWidth="1"/>
    <col min="11523" max="11523" width="11.140625" style="1" customWidth="1"/>
    <col min="11524" max="11524" width="11.7109375" style="1" customWidth="1"/>
    <col min="11525" max="11776" width="9.140625" style="1"/>
    <col min="11777" max="11777" width="5.85546875" style="1" customWidth="1"/>
    <col min="11778" max="11778" width="54.85546875" style="1" customWidth="1"/>
    <col min="11779" max="11779" width="11.140625" style="1" customWidth="1"/>
    <col min="11780" max="11780" width="11.7109375" style="1" customWidth="1"/>
    <col min="11781" max="12032" width="9.140625" style="1"/>
    <col min="12033" max="12033" width="5.85546875" style="1" customWidth="1"/>
    <col min="12034" max="12034" width="54.85546875" style="1" customWidth="1"/>
    <col min="12035" max="12035" width="11.140625" style="1" customWidth="1"/>
    <col min="12036" max="12036" width="11.7109375" style="1" customWidth="1"/>
    <col min="12037" max="12288" width="9.140625" style="1"/>
    <col min="12289" max="12289" width="5.85546875" style="1" customWidth="1"/>
    <col min="12290" max="12290" width="54.85546875" style="1" customWidth="1"/>
    <col min="12291" max="12291" width="11.140625" style="1" customWidth="1"/>
    <col min="12292" max="12292" width="11.7109375" style="1" customWidth="1"/>
    <col min="12293" max="12544" width="9.140625" style="1"/>
    <col min="12545" max="12545" width="5.85546875" style="1" customWidth="1"/>
    <col min="12546" max="12546" width="54.85546875" style="1" customWidth="1"/>
    <col min="12547" max="12547" width="11.140625" style="1" customWidth="1"/>
    <col min="12548" max="12548" width="11.7109375" style="1" customWidth="1"/>
    <col min="12549" max="12800" width="9.140625" style="1"/>
    <col min="12801" max="12801" width="5.85546875" style="1" customWidth="1"/>
    <col min="12802" max="12802" width="54.85546875" style="1" customWidth="1"/>
    <col min="12803" max="12803" width="11.140625" style="1" customWidth="1"/>
    <col min="12804" max="12804" width="11.7109375" style="1" customWidth="1"/>
    <col min="12805" max="13056" width="9.140625" style="1"/>
    <col min="13057" max="13057" width="5.85546875" style="1" customWidth="1"/>
    <col min="13058" max="13058" width="54.85546875" style="1" customWidth="1"/>
    <col min="13059" max="13059" width="11.140625" style="1" customWidth="1"/>
    <col min="13060" max="13060" width="11.7109375" style="1" customWidth="1"/>
    <col min="13061" max="13312" width="9.140625" style="1"/>
    <col min="13313" max="13313" width="5.85546875" style="1" customWidth="1"/>
    <col min="13314" max="13314" width="54.85546875" style="1" customWidth="1"/>
    <col min="13315" max="13315" width="11.140625" style="1" customWidth="1"/>
    <col min="13316" max="13316" width="11.7109375" style="1" customWidth="1"/>
    <col min="13317" max="13568" width="9.140625" style="1"/>
    <col min="13569" max="13569" width="5.85546875" style="1" customWidth="1"/>
    <col min="13570" max="13570" width="54.85546875" style="1" customWidth="1"/>
    <col min="13571" max="13571" width="11.140625" style="1" customWidth="1"/>
    <col min="13572" max="13572" width="11.7109375" style="1" customWidth="1"/>
    <col min="13573" max="13824" width="9.140625" style="1"/>
    <col min="13825" max="13825" width="5.85546875" style="1" customWidth="1"/>
    <col min="13826" max="13826" width="54.85546875" style="1" customWidth="1"/>
    <col min="13827" max="13827" width="11.140625" style="1" customWidth="1"/>
    <col min="13828" max="13828" width="11.7109375" style="1" customWidth="1"/>
    <col min="13829" max="14080" width="9.140625" style="1"/>
    <col min="14081" max="14081" width="5.85546875" style="1" customWidth="1"/>
    <col min="14082" max="14082" width="54.85546875" style="1" customWidth="1"/>
    <col min="14083" max="14083" width="11.140625" style="1" customWidth="1"/>
    <col min="14084" max="14084" width="11.7109375" style="1" customWidth="1"/>
    <col min="14085" max="14336" width="9.140625" style="1"/>
    <col min="14337" max="14337" width="5.85546875" style="1" customWidth="1"/>
    <col min="14338" max="14338" width="54.85546875" style="1" customWidth="1"/>
    <col min="14339" max="14339" width="11.140625" style="1" customWidth="1"/>
    <col min="14340" max="14340" width="11.7109375" style="1" customWidth="1"/>
    <col min="14341" max="14592" width="9.140625" style="1"/>
    <col min="14593" max="14593" width="5.85546875" style="1" customWidth="1"/>
    <col min="14594" max="14594" width="54.85546875" style="1" customWidth="1"/>
    <col min="14595" max="14595" width="11.140625" style="1" customWidth="1"/>
    <col min="14596" max="14596" width="11.7109375" style="1" customWidth="1"/>
    <col min="14597" max="14848" width="9.140625" style="1"/>
    <col min="14849" max="14849" width="5.85546875" style="1" customWidth="1"/>
    <col min="14850" max="14850" width="54.85546875" style="1" customWidth="1"/>
    <col min="14851" max="14851" width="11.140625" style="1" customWidth="1"/>
    <col min="14852" max="14852" width="11.7109375" style="1" customWidth="1"/>
    <col min="14853" max="15104" width="9.140625" style="1"/>
    <col min="15105" max="15105" width="5.85546875" style="1" customWidth="1"/>
    <col min="15106" max="15106" width="54.85546875" style="1" customWidth="1"/>
    <col min="15107" max="15107" width="11.140625" style="1" customWidth="1"/>
    <col min="15108" max="15108" width="11.7109375" style="1" customWidth="1"/>
    <col min="15109" max="15360" width="9.140625" style="1"/>
    <col min="15361" max="15361" width="5.85546875" style="1" customWidth="1"/>
    <col min="15362" max="15362" width="54.85546875" style="1" customWidth="1"/>
    <col min="15363" max="15363" width="11.140625" style="1" customWidth="1"/>
    <col min="15364" max="15364" width="11.7109375" style="1" customWidth="1"/>
    <col min="15365" max="15616" width="9.140625" style="1"/>
    <col min="15617" max="15617" width="5.85546875" style="1" customWidth="1"/>
    <col min="15618" max="15618" width="54.85546875" style="1" customWidth="1"/>
    <col min="15619" max="15619" width="11.140625" style="1" customWidth="1"/>
    <col min="15620" max="15620" width="11.7109375" style="1" customWidth="1"/>
    <col min="15621" max="15872" width="9.140625" style="1"/>
    <col min="15873" max="15873" width="5.85546875" style="1" customWidth="1"/>
    <col min="15874" max="15874" width="54.85546875" style="1" customWidth="1"/>
    <col min="15875" max="15875" width="11.140625" style="1" customWidth="1"/>
    <col min="15876" max="15876" width="11.7109375" style="1" customWidth="1"/>
    <col min="15877" max="16128" width="9.140625" style="1"/>
    <col min="16129" max="16129" width="5.85546875" style="1" customWidth="1"/>
    <col min="16130" max="16130" width="54.85546875" style="1" customWidth="1"/>
    <col min="16131" max="16131" width="11.140625" style="1" customWidth="1"/>
    <col min="16132" max="16132" width="11.7109375" style="1" customWidth="1"/>
    <col min="16133" max="16384" width="9.140625" style="1"/>
  </cols>
  <sheetData>
    <row r="1" spans="1:4" ht="15.95" customHeight="1" x14ac:dyDescent="0.25">
      <c r="A1" s="94" t="s">
        <v>2</v>
      </c>
      <c r="B1" s="94"/>
      <c r="C1" s="94"/>
      <c r="D1" s="1"/>
    </row>
    <row r="2" spans="1:4" ht="15.95" customHeight="1" x14ac:dyDescent="0.25">
      <c r="A2" s="2"/>
      <c r="B2" s="2"/>
      <c r="C2" s="2"/>
      <c r="D2" s="2"/>
    </row>
    <row r="3" spans="1:4" ht="15.95" customHeight="1" x14ac:dyDescent="0.25">
      <c r="A3" s="2"/>
      <c r="B3" s="2"/>
      <c r="C3" s="2"/>
      <c r="D3" s="2"/>
    </row>
    <row r="4" spans="1:4" ht="15.95" customHeight="1" thickBot="1" x14ac:dyDescent="0.3">
      <c r="A4" s="93" t="s">
        <v>3</v>
      </c>
      <c r="B4" s="93"/>
      <c r="C4" s="3"/>
      <c r="D4" s="3" t="s">
        <v>4</v>
      </c>
    </row>
    <row r="5" spans="1:4" ht="38.1" customHeight="1" thickBot="1" x14ac:dyDescent="0.3">
      <c r="A5" s="4" t="s">
        <v>5</v>
      </c>
      <c r="B5" s="5" t="s">
        <v>6</v>
      </c>
      <c r="C5" s="6" t="s">
        <v>7</v>
      </c>
      <c r="D5" s="6" t="s">
        <v>8</v>
      </c>
    </row>
    <row r="6" spans="1:4" s="10" customFormat="1" ht="12" customHeight="1" thickBot="1" x14ac:dyDescent="0.25">
      <c r="A6" s="7" t="s">
        <v>9</v>
      </c>
      <c r="B6" s="8" t="s">
        <v>10</v>
      </c>
      <c r="C6" s="9" t="s">
        <v>11</v>
      </c>
      <c r="D6" s="9" t="s">
        <v>12</v>
      </c>
    </row>
    <row r="7" spans="1:4" s="14" customFormat="1" ht="12" customHeight="1" thickBot="1" x14ac:dyDescent="0.25">
      <c r="A7" s="11" t="s">
        <v>13</v>
      </c>
      <c r="B7" s="12" t="s">
        <v>14</v>
      </c>
      <c r="C7" s="13">
        <f>+C8+C9+C10+C11+C12+C13</f>
        <v>35563691</v>
      </c>
      <c r="D7" s="13">
        <f>+D8+D9+D10+D11+D12+D13</f>
        <v>50960600</v>
      </c>
    </row>
    <row r="8" spans="1:4" s="14" customFormat="1" ht="12" customHeight="1" x14ac:dyDescent="0.2">
      <c r="A8" s="15" t="s">
        <v>15</v>
      </c>
      <c r="B8" s="16" t="s">
        <v>16</v>
      </c>
      <c r="C8" s="17">
        <v>13513412</v>
      </c>
      <c r="D8" s="17">
        <v>15153412</v>
      </c>
    </row>
    <row r="9" spans="1:4" s="14" customFormat="1" ht="12" customHeight="1" x14ac:dyDescent="0.2">
      <c r="A9" s="18" t="s">
        <v>17</v>
      </c>
      <c r="B9" s="19" t="s">
        <v>18</v>
      </c>
      <c r="C9" s="20"/>
      <c r="D9" s="20">
        <v>8575038</v>
      </c>
    </row>
    <row r="10" spans="1:4" s="14" customFormat="1" ht="12" customHeight="1" x14ac:dyDescent="0.2">
      <c r="A10" s="18" t="s">
        <v>19</v>
      </c>
      <c r="B10" s="19" t="s">
        <v>20</v>
      </c>
      <c r="C10" s="20">
        <v>20556879</v>
      </c>
      <c r="D10" s="20">
        <v>20556879</v>
      </c>
    </row>
    <row r="11" spans="1:4" s="14" customFormat="1" ht="12" customHeight="1" x14ac:dyDescent="0.2">
      <c r="A11" s="18" t="s">
        <v>21</v>
      </c>
      <c r="B11" s="19" t="s">
        <v>22</v>
      </c>
      <c r="C11" s="20">
        <v>1493400</v>
      </c>
      <c r="D11" s="20">
        <v>1518288</v>
      </c>
    </row>
    <row r="12" spans="1:4" s="14" customFormat="1" ht="12" customHeight="1" x14ac:dyDescent="0.2">
      <c r="A12" s="18" t="s">
        <v>23</v>
      </c>
      <c r="B12" s="21" t="s">
        <v>24</v>
      </c>
      <c r="C12" s="20"/>
      <c r="D12" s="20">
        <v>4814903</v>
      </c>
    </row>
    <row r="13" spans="1:4" s="14" customFormat="1" ht="12" customHeight="1" thickBot="1" x14ac:dyDescent="0.25">
      <c r="A13" s="22" t="s">
        <v>25</v>
      </c>
      <c r="B13" s="23" t="s">
        <v>26</v>
      </c>
      <c r="C13" s="20"/>
      <c r="D13" s="20">
        <v>342080</v>
      </c>
    </row>
    <row r="14" spans="1:4" s="14" customFormat="1" ht="22.5" customHeight="1" thickBot="1" x14ac:dyDescent="0.25">
      <c r="A14" s="11" t="s">
        <v>27</v>
      </c>
      <c r="B14" s="24" t="s">
        <v>28</v>
      </c>
      <c r="C14" s="13">
        <f>+C15+C16+C17+C18+C19</f>
        <v>8637702</v>
      </c>
      <c r="D14" s="13">
        <f>+D15+D16+D17+D18+D19</f>
        <v>25004889</v>
      </c>
    </row>
    <row r="15" spans="1:4" s="14" customFormat="1" ht="12" customHeight="1" x14ac:dyDescent="0.2">
      <c r="A15" s="15" t="s">
        <v>29</v>
      </c>
      <c r="B15" s="16" t="s">
        <v>30</v>
      </c>
      <c r="C15" s="17"/>
      <c r="D15" s="17"/>
    </row>
    <row r="16" spans="1:4" s="14" customFormat="1" ht="12" customHeight="1" x14ac:dyDescent="0.2">
      <c r="A16" s="18" t="s">
        <v>31</v>
      </c>
      <c r="B16" s="19" t="s">
        <v>32</v>
      </c>
      <c r="C16" s="20"/>
      <c r="D16" s="20"/>
    </row>
    <row r="17" spans="1:4" s="14" customFormat="1" ht="12" customHeight="1" x14ac:dyDescent="0.2">
      <c r="A17" s="18" t="s">
        <v>33</v>
      </c>
      <c r="B17" s="19" t="s">
        <v>34</v>
      </c>
      <c r="C17" s="20"/>
      <c r="D17" s="20"/>
    </row>
    <row r="18" spans="1:4" s="14" customFormat="1" ht="12" customHeight="1" x14ac:dyDescent="0.2">
      <c r="A18" s="18" t="s">
        <v>35</v>
      </c>
      <c r="B18" s="19" t="s">
        <v>36</v>
      </c>
      <c r="C18" s="20"/>
      <c r="D18" s="20"/>
    </row>
    <row r="19" spans="1:4" s="14" customFormat="1" ht="12" customHeight="1" x14ac:dyDescent="0.2">
      <c r="A19" s="18" t="s">
        <v>37</v>
      </c>
      <c r="B19" s="19" t="s">
        <v>38</v>
      </c>
      <c r="C19" s="20">
        <v>8637702</v>
      </c>
      <c r="D19" s="20">
        <v>25004889</v>
      </c>
    </row>
    <row r="20" spans="1:4" s="14" customFormat="1" ht="12" customHeight="1" thickBot="1" x14ac:dyDescent="0.25">
      <c r="A20" s="22" t="s">
        <v>39</v>
      </c>
      <c r="B20" s="23" t="s">
        <v>40</v>
      </c>
      <c r="C20" s="25"/>
      <c r="D20" s="25"/>
    </row>
    <row r="21" spans="1:4" s="14" customFormat="1" ht="23.25" customHeight="1" thickBot="1" x14ac:dyDescent="0.25">
      <c r="A21" s="11" t="s">
        <v>41</v>
      </c>
      <c r="B21" s="12" t="s">
        <v>42</v>
      </c>
      <c r="C21" s="13">
        <f>+C22+C23+C24+C25+C26</f>
        <v>0</v>
      </c>
      <c r="D21" s="13">
        <f>+D22+D23+D24+D25+D26</f>
        <v>0</v>
      </c>
    </row>
    <row r="22" spans="1:4" s="14" customFormat="1" ht="12" customHeight="1" x14ac:dyDescent="0.2">
      <c r="A22" s="15" t="s">
        <v>43</v>
      </c>
      <c r="B22" s="16" t="s">
        <v>44</v>
      </c>
      <c r="C22" s="17"/>
      <c r="D22" s="17"/>
    </row>
    <row r="23" spans="1:4" s="14" customFormat="1" ht="12" customHeight="1" x14ac:dyDescent="0.2">
      <c r="A23" s="18" t="s">
        <v>45</v>
      </c>
      <c r="B23" s="19" t="s">
        <v>46</v>
      </c>
      <c r="C23" s="20"/>
      <c r="D23" s="20"/>
    </row>
    <row r="24" spans="1:4" s="14" customFormat="1" ht="12" customHeight="1" x14ac:dyDescent="0.2">
      <c r="A24" s="18" t="s">
        <v>47</v>
      </c>
      <c r="B24" s="19" t="s">
        <v>48</v>
      </c>
      <c r="C24" s="20"/>
      <c r="D24" s="20"/>
    </row>
    <row r="25" spans="1:4" s="14" customFormat="1" ht="12" customHeight="1" x14ac:dyDescent="0.2">
      <c r="A25" s="18" t="s">
        <v>49</v>
      </c>
      <c r="B25" s="19" t="s">
        <v>50</v>
      </c>
      <c r="C25" s="20"/>
      <c r="D25" s="20"/>
    </row>
    <row r="26" spans="1:4" s="14" customFormat="1" ht="12" customHeight="1" x14ac:dyDescent="0.2">
      <c r="A26" s="18" t="s">
        <v>51</v>
      </c>
      <c r="B26" s="19" t="s">
        <v>52</v>
      </c>
      <c r="C26" s="20"/>
      <c r="D26" s="20"/>
    </row>
    <row r="27" spans="1:4" s="14" customFormat="1" ht="12" customHeight="1" thickBot="1" x14ac:dyDescent="0.25">
      <c r="A27" s="22" t="s">
        <v>53</v>
      </c>
      <c r="B27" s="26" t="s">
        <v>54</v>
      </c>
      <c r="C27" s="25"/>
      <c r="D27" s="25"/>
    </row>
    <row r="28" spans="1:4" s="14" customFormat="1" ht="12" customHeight="1" thickBot="1" x14ac:dyDescent="0.25">
      <c r="A28" s="11" t="s">
        <v>55</v>
      </c>
      <c r="B28" s="12" t="s">
        <v>56</v>
      </c>
      <c r="C28" s="27">
        <f>+C29+C33+C34+C35</f>
        <v>32005000</v>
      </c>
      <c r="D28" s="27">
        <f>+D29+D33+D34+D35</f>
        <v>47886096</v>
      </c>
    </row>
    <row r="29" spans="1:4" s="14" customFormat="1" ht="12" customHeight="1" x14ac:dyDescent="0.2">
      <c r="A29" s="15" t="s">
        <v>57</v>
      </c>
      <c r="B29" s="16" t="s">
        <v>58</v>
      </c>
      <c r="C29" s="28">
        <f>+C30+C31+C32</f>
        <v>27633000</v>
      </c>
      <c r="D29" s="28">
        <f>+D30+D31+D32</f>
        <v>38624350</v>
      </c>
    </row>
    <row r="30" spans="1:4" s="14" customFormat="1" ht="12" customHeight="1" x14ac:dyDescent="0.2">
      <c r="A30" s="18" t="s">
        <v>59</v>
      </c>
      <c r="B30" s="19" t="s">
        <v>60</v>
      </c>
      <c r="C30" s="20">
        <v>6633000</v>
      </c>
      <c r="D30" s="20">
        <v>9033000</v>
      </c>
    </row>
    <row r="31" spans="1:4" s="14" customFormat="1" ht="12" customHeight="1" x14ac:dyDescent="0.2">
      <c r="A31" s="18" t="s">
        <v>61</v>
      </c>
      <c r="B31" s="19" t="s">
        <v>62</v>
      </c>
      <c r="C31" s="20">
        <v>0</v>
      </c>
      <c r="D31" s="20">
        <v>0</v>
      </c>
    </row>
    <row r="32" spans="1:4" s="14" customFormat="1" ht="12" customHeight="1" x14ac:dyDescent="0.2">
      <c r="A32" s="18" t="s">
        <v>63</v>
      </c>
      <c r="B32" s="29" t="s">
        <v>64</v>
      </c>
      <c r="C32" s="20">
        <v>21000000</v>
      </c>
      <c r="D32" s="20">
        <v>29591350</v>
      </c>
    </row>
    <row r="33" spans="1:4" s="14" customFormat="1" ht="12" customHeight="1" x14ac:dyDescent="0.2">
      <c r="A33" s="18" t="s">
        <v>65</v>
      </c>
      <c r="B33" s="19" t="s">
        <v>66</v>
      </c>
      <c r="C33" s="20">
        <v>3762000</v>
      </c>
      <c r="D33" s="20">
        <v>4262000</v>
      </c>
    </row>
    <row r="34" spans="1:4" s="14" customFormat="1" ht="12" customHeight="1" x14ac:dyDescent="0.2">
      <c r="A34" s="18" t="s">
        <v>67</v>
      </c>
      <c r="B34" s="19" t="s">
        <v>68</v>
      </c>
      <c r="C34" s="20">
        <v>400000</v>
      </c>
      <c r="D34" s="20">
        <v>3060000</v>
      </c>
    </row>
    <row r="35" spans="1:4" s="14" customFormat="1" ht="12" customHeight="1" thickBot="1" x14ac:dyDescent="0.25">
      <c r="A35" s="22" t="s">
        <v>69</v>
      </c>
      <c r="B35" s="26" t="s">
        <v>70</v>
      </c>
      <c r="C35" s="25">
        <v>210000</v>
      </c>
      <c r="D35" s="25">
        <v>1939746</v>
      </c>
    </row>
    <row r="36" spans="1:4" s="14" customFormat="1" ht="12" customHeight="1" thickBot="1" x14ac:dyDescent="0.25">
      <c r="A36" s="11" t="s">
        <v>71</v>
      </c>
      <c r="B36" s="12" t="s">
        <v>72</v>
      </c>
      <c r="C36" s="13">
        <f>SUM(C37:C47)</f>
        <v>12313571</v>
      </c>
      <c r="D36" s="13">
        <f>SUM(D37:D47)</f>
        <v>48540011</v>
      </c>
    </row>
    <row r="37" spans="1:4" s="14" customFormat="1" ht="12" customHeight="1" x14ac:dyDescent="0.2">
      <c r="A37" s="15" t="s">
        <v>73</v>
      </c>
      <c r="B37" s="16" t="s">
        <v>74</v>
      </c>
      <c r="C37" s="17"/>
      <c r="D37" s="17"/>
    </row>
    <row r="38" spans="1:4" s="14" customFormat="1" ht="12" customHeight="1" x14ac:dyDescent="0.2">
      <c r="A38" s="18" t="s">
        <v>75</v>
      </c>
      <c r="B38" s="19" t="s">
        <v>76</v>
      </c>
      <c r="C38" s="20">
        <v>0</v>
      </c>
      <c r="D38" s="20">
        <v>33877300</v>
      </c>
    </row>
    <row r="39" spans="1:4" s="14" customFormat="1" ht="12" customHeight="1" x14ac:dyDescent="0.2">
      <c r="A39" s="18" t="s">
        <v>77</v>
      </c>
      <c r="B39" s="19" t="s">
        <v>78</v>
      </c>
      <c r="C39" s="20"/>
      <c r="D39" s="20">
        <v>1490000</v>
      </c>
    </row>
    <row r="40" spans="1:4" s="14" customFormat="1" ht="12" customHeight="1" x14ac:dyDescent="0.2">
      <c r="A40" s="18" t="s">
        <v>79</v>
      </c>
      <c r="B40" s="19" t="s">
        <v>80</v>
      </c>
      <c r="C40" s="20">
        <v>1196000</v>
      </c>
      <c r="D40" s="20">
        <v>1196000</v>
      </c>
    </row>
    <row r="41" spans="1:4" s="14" customFormat="1" ht="12" customHeight="1" x14ac:dyDescent="0.2">
      <c r="A41" s="18" t="s">
        <v>81</v>
      </c>
      <c r="B41" s="19" t="s">
        <v>82</v>
      </c>
      <c r="C41" s="20">
        <v>8589339</v>
      </c>
      <c r="D41" s="20">
        <v>8589339</v>
      </c>
    </row>
    <row r="42" spans="1:4" s="14" customFormat="1" ht="12" customHeight="1" x14ac:dyDescent="0.2">
      <c r="A42" s="18" t="s">
        <v>83</v>
      </c>
      <c r="B42" s="19" t="s">
        <v>84</v>
      </c>
      <c r="C42" s="20">
        <v>2324432</v>
      </c>
      <c r="D42" s="20">
        <v>2324432</v>
      </c>
    </row>
    <row r="43" spans="1:4" s="14" customFormat="1" ht="12" customHeight="1" x14ac:dyDescent="0.2">
      <c r="A43" s="18" t="s">
        <v>85</v>
      </c>
      <c r="B43" s="19" t="s">
        <v>86</v>
      </c>
      <c r="C43" s="20"/>
      <c r="D43" s="20"/>
    </row>
    <row r="44" spans="1:4" s="14" customFormat="1" ht="12" customHeight="1" x14ac:dyDescent="0.2">
      <c r="A44" s="18" t="s">
        <v>87</v>
      </c>
      <c r="B44" s="19" t="s">
        <v>88</v>
      </c>
      <c r="C44" s="20">
        <v>33800</v>
      </c>
      <c r="D44" s="20">
        <v>33800</v>
      </c>
    </row>
    <row r="45" spans="1:4" s="14" customFormat="1" ht="12" customHeight="1" x14ac:dyDescent="0.2">
      <c r="A45" s="18" t="s">
        <v>89</v>
      </c>
      <c r="B45" s="19" t="s">
        <v>90</v>
      </c>
      <c r="C45" s="30"/>
      <c r="D45" s="30"/>
    </row>
    <row r="46" spans="1:4" s="14" customFormat="1" ht="12" customHeight="1" x14ac:dyDescent="0.2">
      <c r="A46" s="22" t="s">
        <v>91</v>
      </c>
      <c r="B46" s="26" t="s">
        <v>92</v>
      </c>
      <c r="C46" s="31"/>
      <c r="D46" s="31"/>
    </row>
    <row r="47" spans="1:4" s="14" customFormat="1" ht="12" customHeight="1" thickBot="1" x14ac:dyDescent="0.25">
      <c r="A47" s="22" t="s">
        <v>93</v>
      </c>
      <c r="B47" s="23" t="s">
        <v>94</v>
      </c>
      <c r="C47" s="31">
        <v>170000</v>
      </c>
      <c r="D47" s="31">
        <v>1029140</v>
      </c>
    </row>
    <row r="48" spans="1:4" s="14" customFormat="1" ht="12" customHeight="1" thickBot="1" x14ac:dyDescent="0.25">
      <c r="A48" s="11" t="s">
        <v>95</v>
      </c>
      <c r="B48" s="12" t="s">
        <v>96</v>
      </c>
      <c r="C48" s="13">
        <f>SUM(C49:C53)</f>
        <v>0</v>
      </c>
      <c r="D48" s="13">
        <f>SUM(D49:D53)</f>
        <v>0</v>
      </c>
    </row>
    <row r="49" spans="1:4" s="14" customFormat="1" ht="12" customHeight="1" x14ac:dyDescent="0.2">
      <c r="A49" s="15" t="s">
        <v>97</v>
      </c>
      <c r="B49" s="16" t="s">
        <v>98</v>
      </c>
      <c r="C49" s="32"/>
      <c r="D49" s="32"/>
    </row>
    <row r="50" spans="1:4" s="14" customFormat="1" ht="12" customHeight="1" x14ac:dyDescent="0.2">
      <c r="A50" s="18" t="s">
        <v>99</v>
      </c>
      <c r="B50" s="19" t="s">
        <v>100</v>
      </c>
      <c r="C50" s="30"/>
      <c r="D50" s="30"/>
    </row>
    <row r="51" spans="1:4" s="14" customFormat="1" ht="12" customHeight="1" x14ac:dyDescent="0.2">
      <c r="A51" s="18" t="s">
        <v>101</v>
      </c>
      <c r="B51" s="19" t="s">
        <v>102</v>
      </c>
      <c r="C51" s="30"/>
      <c r="D51" s="30"/>
    </row>
    <row r="52" spans="1:4" s="14" customFormat="1" ht="12" customHeight="1" x14ac:dyDescent="0.2">
      <c r="A52" s="18" t="s">
        <v>103</v>
      </c>
      <c r="B52" s="19" t="s">
        <v>104</v>
      </c>
      <c r="C52" s="30"/>
      <c r="D52" s="30"/>
    </row>
    <row r="53" spans="1:4" s="14" customFormat="1" ht="12" customHeight="1" thickBot="1" x14ac:dyDescent="0.25">
      <c r="A53" s="22" t="s">
        <v>105</v>
      </c>
      <c r="B53" s="23" t="s">
        <v>106</v>
      </c>
      <c r="C53" s="31"/>
      <c r="D53" s="31"/>
    </row>
    <row r="54" spans="1:4" s="14" customFormat="1" ht="12" customHeight="1" thickBot="1" x14ac:dyDescent="0.25">
      <c r="A54" s="11" t="s">
        <v>107</v>
      </c>
      <c r="B54" s="12" t="s">
        <v>108</v>
      </c>
      <c r="C54" s="13">
        <f>SUM(C55:C57)</f>
        <v>0</v>
      </c>
      <c r="D54" s="13">
        <f>SUM(D55:D57)</f>
        <v>0</v>
      </c>
    </row>
    <row r="55" spans="1:4" s="14" customFormat="1" ht="12" customHeight="1" x14ac:dyDescent="0.2">
      <c r="A55" s="15" t="s">
        <v>109</v>
      </c>
      <c r="B55" s="16" t="s">
        <v>110</v>
      </c>
      <c r="C55" s="17"/>
      <c r="D55" s="17"/>
    </row>
    <row r="56" spans="1:4" s="14" customFormat="1" ht="12" customHeight="1" x14ac:dyDescent="0.2">
      <c r="A56" s="18" t="s">
        <v>111</v>
      </c>
      <c r="B56" s="19" t="s">
        <v>112</v>
      </c>
      <c r="C56" s="20"/>
      <c r="D56" s="20"/>
    </row>
    <row r="57" spans="1:4" s="14" customFormat="1" ht="12" customHeight="1" x14ac:dyDescent="0.2">
      <c r="A57" s="18" t="s">
        <v>113</v>
      </c>
      <c r="B57" s="19" t="s">
        <v>114</v>
      </c>
      <c r="C57" s="20"/>
      <c r="D57" s="20"/>
    </row>
    <row r="58" spans="1:4" s="14" customFormat="1" ht="12" customHeight="1" thickBot="1" x14ac:dyDescent="0.25">
      <c r="A58" s="22" t="s">
        <v>115</v>
      </c>
      <c r="B58" s="23" t="s">
        <v>116</v>
      </c>
      <c r="C58" s="25"/>
      <c r="D58" s="25"/>
    </row>
    <row r="59" spans="1:4" s="14" customFormat="1" ht="12" customHeight="1" thickBot="1" x14ac:dyDescent="0.25">
      <c r="A59" s="11" t="s">
        <v>117</v>
      </c>
      <c r="B59" s="24" t="s">
        <v>118</v>
      </c>
      <c r="C59" s="13">
        <f>SUM(C60:C62)</f>
        <v>0</v>
      </c>
      <c r="D59" s="13">
        <f>SUM(D60:D62)</f>
        <v>0</v>
      </c>
    </row>
    <row r="60" spans="1:4" s="14" customFormat="1" ht="12" customHeight="1" x14ac:dyDescent="0.2">
      <c r="A60" s="15" t="s">
        <v>119</v>
      </c>
      <c r="B60" s="16" t="s">
        <v>120</v>
      </c>
      <c r="C60" s="30"/>
      <c r="D60" s="30"/>
    </row>
    <row r="61" spans="1:4" s="14" customFormat="1" ht="12" customHeight="1" x14ac:dyDescent="0.2">
      <c r="A61" s="18" t="s">
        <v>121</v>
      </c>
      <c r="B61" s="19" t="s">
        <v>122</v>
      </c>
      <c r="C61" s="30"/>
      <c r="D61" s="30"/>
    </row>
    <row r="62" spans="1:4" s="14" customFormat="1" ht="12" customHeight="1" x14ac:dyDescent="0.2">
      <c r="A62" s="18" t="s">
        <v>123</v>
      </c>
      <c r="B62" s="19" t="s">
        <v>124</v>
      </c>
      <c r="C62" s="30"/>
      <c r="D62" s="30"/>
    </row>
    <row r="63" spans="1:4" s="14" customFormat="1" ht="12" customHeight="1" thickBot="1" x14ac:dyDescent="0.25">
      <c r="A63" s="22" t="s">
        <v>125</v>
      </c>
      <c r="B63" s="23" t="s">
        <v>126</v>
      </c>
      <c r="C63" s="30"/>
      <c r="D63" s="30"/>
    </row>
    <row r="64" spans="1:4" s="14" customFormat="1" ht="12" customHeight="1" thickBot="1" x14ac:dyDescent="0.25">
      <c r="A64" s="33" t="s">
        <v>127</v>
      </c>
      <c r="B64" s="12" t="s">
        <v>128</v>
      </c>
      <c r="C64" s="27">
        <f>+C7+C14+C21+C28+C36+C48+C54+C59</f>
        <v>88519964</v>
      </c>
      <c r="D64" s="27">
        <f>+D7+D14+D21+D28+D36+D48+D54+D59</f>
        <v>172391596</v>
      </c>
    </row>
    <row r="65" spans="1:4" s="14" customFormat="1" ht="12" customHeight="1" x14ac:dyDescent="0.2">
      <c r="A65" s="87"/>
      <c r="B65" s="88"/>
      <c r="C65" s="89"/>
      <c r="D65" s="89"/>
    </row>
    <row r="66" spans="1:4" s="90" customFormat="1" ht="12" customHeight="1" x14ac:dyDescent="0.2">
      <c r="A66" s="87"/>
      <c r="B66" s="88"/>
      <c r="C66" s="89"/>
      <c r="D66" s="89"/>
    </row>
    <row r="67" spans="1:4" s="90" customFormat="1" ht="12" customHeight="1" thickBot="1" x14ac:dyDescent="0.25">
      <c r="A67" s="87"/>
      <c r="B67" s="88"/>
      <c r="C67" s="89"/>
      <c r="D67" s="89"/>
    </row>
    <row r="68" spans="1:4" s="14" customFormat="1" ht="12" customHeight="1" thickBot="1" x14ac:dyDescent="0.25">
      <c r="A68" s="34" t="s">
        <v>129</v>
      </c>
      <c r="B68" s="24" t="s">
        <v>130</v>
      </c>
      <c r="C68" s="13">
        <f>SUM(C69:C71)</f>
        <v>0</v>
      </c>
      <c r="D68" s="13">
        <f>SUM(D69:D71)</f>
        <v>0</v>
      </c>
    </row>
    <row r="69" spans="1:4" s="14" customFormat="1" ht="12" customHeight="1" x14ac:dyDescent="0.2">
      <c r="A69" s="15" t="s">
        <v>131</v>
      </c>
      <c r="B69" s="16" t="s">
        <v>132</v>
      </c>
      <c r="C69" s="30"/>
      <c r="D69" s="30"/>
    </row>
    <row r="70" spans="1:4" s="14" customFormat="1" ht="12" customHeight="1" x14ac:dyDescent="0.2">
      <c r="A70" s="18" t="s">
        <v>133</v>
      </c>
      <c r="B70" s="19" t="s">
        <v>134</v>
      </c>
      <c r="C70" s="30"/>
      <c r="D70" s="30"/>
    </row>
    <row r="71" spans="1:4" s="14" customFormat="1" ht="12" customHeight="1" thickBot="1" x14ac:dyDescent="0.25">
      <c r="A71" s="22" t="s">
        <v>135</v>
      </c>
      <c r="B71" s="35" t="s">
        <v>136</v>
      </c>
      <c r="C71" s="30"/>
      <c r="D71" s="30"/>
    </row>
    <row r="72" spans="1:4" s="14" customFormat="1" ht="12" customHeight="1" thickBot="1" x14ac:dyDescent="0.25">
      <c r="A72" s="34" t="s">
        <v>137</v>
      </c>
      <c r="B72" s="24" t="s">
        <v>138</v>
      </c>
      <c r="C72" s="13">
        <f>SUM(C73:C76)</f>
        <v>0</v>
      </c>
      <c r="D72" s="13">
        <f>SUM(D73:D76)</f>
        <v>0</v>
      </c>
    </row>
    <row r="73" spans="1:4" s="14" customFormat="1" ht="12" customHeight="1" x14ac:dyDescent="0.2">
      <c r="A73" s="15" t="s">
        <v>139</v>
      </c>
      <c r="B73" s="16" t="s">
        <v>140</v>
      </c>
      <c r="C73" s="30"/>
      <c r="D73" s="30"/>
    </row>
    <row r="74" spans="1:4" s="14" customFormat="1" ht="12" customHeight="1" x14ac:dyDescent="0.2">
      <c r="A74" s="18" t="s">
        <v>141</v>
      </c>
      <c r="B74" s="19" t="s">
        <v>142</v>
      </c>
      <c r="C74" s="30"/>
      <c r="D74" s="30"/>
    </row>
    <row r="75" spans="1:4" s="14" customFormat="1" ht="12" customHeight="1" x14ac:dyDescent="0.2">
      <c r="A75" s="18" t="s">
        <v>143</v>
      </c>
      <c r="B75" s="19" t="s">
        <v>144</v>
      </c>
      <c r="C75" s="30"/>
      <c r="D75" s="30"/>
    </row>
    <row r="76" spans="1:4" s="14" customFormat="1" ht="12" customHeight="1" thickBot="1" x14ac:dyDescent="0.25">
      <c r="A76" s="22" t="s">
        <v>145</v>
      </c>
      <c r="B76" s="23" t="s">
        <v>146</v>
      </c>
      <c r="C76" s="30"/>
      <c r="D76" s="30"/>
    </row>
    <row r="77" spans="1:4" s="14" customFormat="1" ht="12" customHeight="1" thickBot="1" x14ac:dyDescent="0.25">
      <c r="A77" s="34" t="s">
        <v>147</v>
      </c>
      <c r="B77" s="24" t="s">
        <v>148</v>
      </c>
      <c r="C77" s="13">
        <f>SUM(C78:C79)</f>
        <v>15443955</v>
      </c>
      <c r="D77" s="13">
        <f>SUM(D78:D79)</f>
        <v>15443955</v>
      </c>
    </row>
    <row r="78" spans="1:4" s="14" customFormat="1" ht="12" customHeight="1" x14ac:dyDescent="0.2">
      <c r="A78" s="15" t="s">
        <v>149</v>
      </c>
      <c r="B78" s="16" t="s">
        <v>150</v>
      </c>
      <c r="C78" s="30">
        <v>15443955</v>
      </c>
      <c r="D78" s="30">
        <v>15443955</v>
      </c>
    </row>
    <row r="79" spans="1:4" s="14" customFormat="1" ht="12" customHeight="1" thickBot="1" x14ac:dyDescent="0.25">
      <c r="A79" s="22" t="s">
        <v>151</v>
      </c>
      <c r="B79" s="23" t="s">
        <v>152</v>
      </c>
      <c r="C79" s="30"/>
      <c r="D79" s="30"/>
    </row>
    <row r="80" spans="1:4" s="14" customFormat="1" ht="12" customHeight="1" thickBot="1" x14ac:dyDescent="0.25">
      <c r="A80" s="34" t="s">
        <v>153</v>
      </c>
      <c r="B80" s="24" t="s">
        <v>154</v>
      </c>
      <c r="C80" s="13">
        <f>SUM(C81:C83)</f>
        <v>1421796</v>
      </c>
      <c r="D80" s="13">
        <f>SUM(D81:D83)</f>
        <v>1421796</v>
      </c>
    </row>
    <row r="81" spans="1:4" s="14" customFormat="1" ht="12" customHeight="1" x14ac:dyDescent="0.2">
      <c r="A81" s="15" t="s">
        <v>155</v>
      </c>
      <c r="B81" s="16" t="s">
        <v>156</v>
      </c>
      <c r="C81" s="30">
        <v>1421796</v>
      </c>
      <c r="D81" s="30">
        <v>1421796</v>
      </c>
    </row>
    <row r="82" spans="1:4" s="14" customFormat="1" ht="12" customHeight="1" x14ac:dyDescent="0.2">
      <c r="A82" s="18" t="s">
        <v>157</v>
      </c>
      <c r="B82" s="19" t="s">
        <v>158</v>
      </c>
      <c r="C82" s="30"/>
      <c r="D82" s="30"/>
    </row>
    <row r="83" spans="1:4" s="14" customFormat="1" ht="12" customHeight="1" thickBot="1" x14ac:dyDescent="0.25">
      <c r="A83" s="22" t="s">
        <v>159</v>
      </c>
      <c r="B83" s="23" t="s">
        <v>160</v>
      </c>
      <c r="C83" s="30"/>
      <c r="D83" s="30"/>
    </row>
    <row r="84" spans="1:4" s="14" customFormat="1" ht="12" customHeight="1" thickBot="1" x14ac:dyDescent="0.25">
      <c r="A84" s="34" t="s">
        <v>161</v>
      </c>
      <c r="B84" s="24" t="s">
        <v>162</v>
      </c>
      <c r="C84" s="13">
        <f>SUM(C85:C88)</f>
        <v>0</v>
      </c>
      <c r="D84" s="13">
        <f>SUM(D85:D88)</f>
        <v>0</v>
      </c>
    </row>
    <row r="85" spans="1:4" s="14" customFormat="1" ht="12" customHeight="1" x14ac:dyDescent="0.2">
      <c r="A85" s="36" t="s">
        <v>163</v>
      </c>
      <c r="B85" s="16" t="s">
        <v>164</v>
      </c>
      <c r="C85" s="30"/>
      <c r="D85" s="30"/>
    </row>
    <row r="86" spans="1:4" s="14" customFormat="1" ht="12" customHeight="1" x14ac:dyDescent="0.2">
      <c r="A86" s="37" t="s">
        <v>165</v>
      </c>
      <c r="B86" s="19" t="s">
        <v>166</v>
      </c>
      <c r="C86" s="30"/>
      <c r="D86" s="30"/>
    </row>
    <row r="87" spans="1:4" s="14" customFormat="1" ht="12" customHeight="1" x14ac:dyDescent="0.2">
      <c r="A87" s="37" t="s">
        <v>167</v>
      </c>
      <c r="B87" s="19" t="s">
        <v>168</v>
      </c>
      <c r="C87" s="30"/>
      <c r="D87" s="30"/>
    </row>
    <row r="88" spans="1:4" s="14" customFormat="1" ht="12" customHeight="1" thickBot="1" x14ac:dyDescent="0.25">
      <c r="A88" s="38" t="s">
        <v>169</v>
      </c>
      <c r="B88" s="23" t="s">
        <v>170</v>
      </c>
      <c r="C88" s="30"/>
      <c r="D88" s="30"/>
    </row>
    <row r="89" spans="1:4" s="14" customFormat="1" ht="12" customHeight="1" thickBot="1" x14ac:dyDescent="0.25">
      <c r="A89" s="34" t="s">
        <v>171</v>
      </c>
      <c r="B89" s="24" t="s">
        <v>172</v>
      </c>
      <c r="C89" s="39"/>
      <c r="D89" s="39"/>
    </row>
    <row r="90" spans="1:4" s="14" customFormat="1" ht="13.5" customHeight="1" thickBot="1" x14ac:dyDescent="0.25">
      <c r="A90" s="34" t="s">
        <v>173</v>
      </c>
      <c r="B90" s="24" t="s">
        <v>174</v>
      </c>
      <c r="C90" s="39"/>
      <c r="D90" s="39"/>
    </row>
    <row r="91" spans="1:4" s="14" customFormat="1" ht="15.75" customHeight="1" thickBot="1" x14ac:dyDescent="0.25">
      <c r="A91" s="34" t="s">
        <v>175</v>
      </c>
      <c r="B91" s="40" t="s">
        <v>176</v>
      </c>
      <c r="C91" s="27">
        <f>+C68+C72+C77+C80+C84+C90+C89</f>
        <v>16865751</v>
      </c>
      <c r="D91" s="27">
        <f>+D68+D72+D77+D80+D84+D90+D89</f>
        <v>16865751</v>
      </c>
    </row>
    <row r="92" spans="1:4" s="14" customFormat="1" ht="30" customHeight="1" thickBot="1" x14ac:dyDescent="0.25">
      <c r="A92" s="41" t="s">
        <v>177</v>
      </c>
      <c r="B92" s="42" t="s">
        <v>178</v>
      </c>
      <c r="C92" s="27">
        <f>+C64+C91</f>
        <v>105385715</v>
      </c>
      <c r="D92" s="27">
        <f>+D64+D91</f>
        <v>189257347</v>
      </c>
    </row>
    <row r="93" spans="1:4" s="14" customFormat="1" ht="45.75" customHeight="1" x14ac:dyDescent="0.2">
      <c r="A93" s="91"/>
      <c r="B93" s="92"/>
      <c r="C93" s="89"/>
      <c r="D93" s="89"/>
    </row>
    <row r="94" spans="1:4" s="14" customFormat="1" ht="42" customHeight="1" x14ac:dyDescent="0.2">
      <c r="A94" s="43"/>
      <c r="B94" s="44"/>
      <c r="C94" s="45"/>
      <c r="D94" s="45"/>
    </row>
    <row r="95" spans="1:4" ht="16.5" customHeight="1" x14ac:dyDescent="0.25">
      <c r="A95" s="94" t="s">
        <v>179</v>
      </c>
      <c r="B95" s="94"/>
      <c r="C95" s="94"/>
      <c r="D95" s="1"/>
    </row>
    <row r="96" spans="1:4" s="47" customFormat="1" ht="16.5" customHeight="1" thickBot="1" x14ac:dyDescent="0.3">
      <c r="A96" s="95" t="s">
        <v>180</v>
      </c>
      <c r="B96" s="95"/>
      <c r="C96" s="46"/>
      <c r="D96" s="46" t="s">
        <v>4</v>
      </c>
    </row>
    <row r="97" spans="1:4" ht="38.1" customHeight="1" thickBot="1" x14ac:dyDescent="0.3">
      <c r="A97" s="4" t="s">
        <v>5</v>
      </c>
      <c r="B97" s="5" t="s">
        <v>181</v>
      </c>
      <c r="C97" s="6" t="str">
        <f>+C5</f>
        <v>2017. évi                     eredeti előirányzat</v>
      </c>
      <c r="D97" s="6" t="str">
        <f>+D5</f>
        <v>2017. évi                 módosított előirányzat</v>
      </c>
    </row>
    <row r="98" spans="1:4" s="10" customFormat="1" ht="12" customHeight="1" thickBot="1" x14ac:dyDescent="0.25">
      <c r="A98" s="48" t="s">
        <v>9</v>
      </c>
      <c r="B98" s="49" t="s">
        <v>10</v>
      </c>
      <c r="C98" s="50" t="s">
        <v>11</v>
      </c>
      <c r="D98" s="50" t="s">
        <v>11</v>
      </c>
    </row>
    <row r="99" spans="1:4" ht="12" customHeight="1" thickBot="1" x14ac:dyDescent="0.3">
      <c r="A99" s="51" t="s">
        <v>13</v>
      </c>
      <c r="B99" s="52" t="s">
        <v>182</v>
      </c>
      <c r="C99" s="53">
        <f>C100+C101+C102+C103+C104+C117</f>
        <v>83207167</v>
      </c>
      <c r="D99" s="53">
        <f>D100+D101+D102+D103+D104+D117</f>
        <v>168378955</v>
      </c>
    </row>
    <row r="100" spans="1:4" ht="12" customHeight="1" x14ac:dyDescent="0.25">
      <c r="A100" s="54" t="s">
        <v>15</v>
      </c>
      <c r="B100" s="55" t="s">
        <v>183</v>
      </c>
      <c r="C100" s="56">
        <v>19986852</v>
      </c>
      <c r="D100" s="56">
        <v>53106055</v>
      </c>
    </row>
    <row r="101" spans="1:4" ht="12" customHeight="1" x14ac:dyDescent="0.25">
      <c r="A101" s="18" t="s">
        <v>17</v>
      </c>
      <c r="B101" s="57" t="s">
        <v>184</v>
      </c>
      <c r="C101" s="20">
        <v>3742728</v>
      </c>
      <c r="D101" s="20">
        <v>13032896</v>
      </c>
    </row>
    <row r="102" spans="1:4" ht="12" customHeight="1" x14ac:dyDescent="0.25">
      <c r="A102" s="18" t="s">
        <v>19</v>
      </c>
      <c r="B102" s="57" t="s">
        <v>185</v>
      </c>
      <c r="C102" s="25">
        <v>37169219</v>
      </c>
      <c r="D102" s="25">
        <v>91017570</v>
      </c>
    </row>
    <row r="103" spans="1:4" ht="12" customHeight="1" x14ac:dyDescent="0.25">
      <c r="A103" s="18" t="s">
        <v>21</v>
      </c>
      <c r="B103" s="58" t="s">
        <v>186</v>
      </c>
      <c r="C103" s="25">
        <v>6649000</v>
      </c>
      <c r="D103" s="25">
        <v>414500</v>
      </c>
    </row>
    <row r="104" spans="1:4" ht="12" customHeight="1" x14ac:dyDescent="0.25">
      <c r="A104" s="18" t="s">
        <v>187</v>
      </c>
      <c r="B104" s="59" t="s">
        <v>1</v>
      </c>
      <c r="C104" s="25">
        <v>7613926</v>
      </c>
      <c r="D104" s="25">
        <v>10807934</v>
      </c>
    </row>
    <row r="105" spans="1:4" ht="12" customHeight="1" x14ac:dyDescent="0.25">
      <c r="A105" s="18" t="s">
        <v>25</v>
      </c>
      <c r="B105" s="57" t="s">
        <v>188</v>
      </c>
      <c r="C105" s="25"/>
      <c r="D105" s="25">
        <v>30923</v>
      </c>
    </row>
    <row r="106" spans="1:4" ht="12" customHeight="1" x14ac:dyDescent="0.25">
      <c r="A106" s="18" t="s">
        <v>189</v>
      </c>
      <c r="B106" s="60" t="s">
        <v>190</v>
      </c>
      <c r="C106" s="25"/>
      <c r="D106" s="25"/>
    </row>
    <row r="107" spans="1:4" ht="12" customHeight="1" x14ac:dyDescent="0.25">
      <c r="A107" s="18" t="s">
        <v>191</v>
      </c>
      <c r="B107" s="60" t="s">
        <v>192</v>
      </c>
      <c r="C107" s="25"/>
      <c r="D107" s="25"/>
    </row>
    <row r="108" spans="1:4" ht="12" customHeight="1" x14ac:dyDescent="0.25">
      <c r="A108" s="18" t="s">
        <v>193</v>
      </c>
      <c r="B108" s="61" t="s">
        <v>194</v>
      </c>
      <c r="C108" s="25"/>
      <c r="D108" s="25"/>
    </row>
    <row r="109" spans="1:4" ht="12" customHeight="1" x14ac:dyDescent="0.25">
      <c r="A109" s="18" t="s">
        <v>195</v>
      </c>
      <c r="B109" s="62" t="s">
        <v>196</v>
      </c>
      <c r="C109" s="25"/>
      <c r="D109" s="25"/>
    </row>
    <row r="110" spans="1:4" ht="12" customHeight="1" x14ac:dyDescent="0.25">
      <c r="A110" s="18" t="s">
        <v>197</v>
      </c>
      <c r="B110" s="62" t="s">
        <v>198</v>
      </c>
      <c r="C110" s="25"/>
      <c r="D110" s="25"/>
    </row>
    <row r="111" spans="1:4" ht="12" customHeight="1" x14ac:dyDescent="0.25">
      <c r="A111" s="18" t="s">
        <v>199</v>
      </c>
      <c r="B111" s="61" t="s">
        <v>200</v>
      </c>
      <c r="C111" s="25">
        <v>4373926</v>
      </c>
      <c r="D111" s="25">
        <v>9165447</v>
      </c>
    </row>
    <row r="112" spans="1:4" ht="12" customHeight="1" x14ac:dyDescent="0.25">
      <c r="A112" s="18" t="s">
        <v>201</v>
      </c>
      <c r="B112" s="61" t="s">
        <v>202</v>
      </c>
      <c r="C112" s="25"/>
      <c r="D112" s="25"/>
    </row>
    <row r="113" spans="1:4" ht="12" customHeight="1" x14ac:dyDescent="0.25">
      <c r="A113" s="18" t="s">
        <v>203</v>
      </c>
      <c r="B113" s="62" t="s">
        <v>204</v>
      </c>
      <c r="C113" s="25"/>
      <c r="D113" s="25"/>
    </row>
    <row r="114" spans="1:4" ht="12" customHeight="1" x14ac:dyDescent="0.25">
      <c r="A114" s="63" t="s">
        <v>205</v>
      </c>
      <c r="B114" s="60" t="s">
        <v>206</v>
      </c>
      <c r="C114" s="25"/>
      <c r="D114" s="25"/>
    </row>
    <row r="115" spans="1:4" ht="12" customHeight="1" x14ac:dyDescent="0.25">
      <c r="A115" s="18" t="s">
        <v>207</v>
      </c>
      <c r="B115" s="60" t="s">
        <v>208</v>
      </c>
      <c r="C115" s="25"/>
      <c r="D115" s="25"/>
    </row>
    <row r="116" spans="1:4" ht="12" customHeight="1" x14ac:dyDescent="0.25">
      <c r="A116" s="22" t="s">
        <v>209</v>
      </c>
      <c r="B116" s="60" t="s">
        <v>210</v>
      </c>
      <c r="C116" s="25">
        <v>3240000</v>
      </c>
      <c r="D116" s="25">
        <v>1611564</v>
      </c>
    </row>
    <row r="117" spans="1:4" ht="12" customHeight="1" x14ac:dyDescent="0.25">
      <c r="A117" s="18" t="s">
        <v>211</v>
      </c>
      <c r="B117" s="58" t="s">
        <v>212</v>
      </c>
      <c r="C117" s="20">
        <v>8045442</v>
      </c>
      <c r="D117" s="20">
        <v>0</v>
      </c>
    </row>
    <row r="118" spans="1:4" ht="12" customHeight="1" x14ac:dyDescent="0.25">
      <c r="A118" s="18" t="s">
        <v>213</v>
      </c>
      <c r="B118" s="57" t="s">
        <v>214</v>
      </c>
      <c r="C118" s="20"/>
      <c r="D118" s="20"/>
    </row>
    <row r="119" spans="1:4" ht="12" customHeight="1" thickBot="1" x14ac:dyDescent="0.3">
      <c r="A119" s="64" t="s">
        <v>215</v>
      </c>
      <c r="B119" s="65" t="s">
        <v>216</v>
      </c>
      <c r="C119" s="66"/>
      <c r="D119" s="66"/>
    </row>
    <row r="120" spans="1:4" ht="12" customHeight="1" thickBot="1" x14ac:dyDescent="0.3">
      <c r="A120" s="67" t="s">
        <v>27</v>
      </c>
      <c r="B120" s="68" t="s">
        <v>217</v>
      </c>
      <c r="C120" s="69">
        <f>+C121+C123+C125</f>
        <v>20756752</v>
      </c>
      <c r="D120" s="69">
        <f>+D121+D123+D125</f>
        <v>18034800</v>
      </c>
    </row>
    <row r="121" spans="1:4" ht="12" customHeight="1" x14ac:dyDescent="0.25">
      <c r="A121" s="15" t="s">
        <v>29</v>
      </c>
      <c r="B121" s="57" t="s">
        <v>0</v>
      </c>
      <c r="C121" s="17">
        <v>2554670</v>
      </c>
      <c r="D121" s="17">
        <v>3531800</v>
      </c>
    </row>
    <row r="122" spans="1:4" ht="12" customHeight="1" x14ac:dyDescent="0.25">
      <c r="A122" s="15" t="s">
        <v>31</v>
      </c>
      <c r="B122" s="70" t="s">
        <v>218</v>
      </c>
      <c r="C122" s="17"/>
      <c r="D122" s="17"/>
    </row>
    <row r="123" spans="1:4" ht="12" customHeight="1" x14ac:dyDescent="0.25">
      <c r="A123" s="15" t="s">
        <v>33</v>
      </c>
      <c r="B123" s="70" t="s">
        <v>219</v>
      </c>
      <c r="C123" s="20">
        <v>18202082</v>
      </c>
      <c r="D123" s="20">
        <v>12003000</v>
      </c>
    </row>
    <row r="124" spans="1:4" ht="12" customHeight="1" x14ac:dyDescent="0.25">
      <c r="A124" s="15" t="s">
        <v>35</v>
      </c>
      <c r="B124" s="70" t="s">
        <v>220</v>
      </c>
      <c r="C124" s="71"/>
      <c r="D124" s="71"/>
    </row>
    <row r="125" spans="1:4" ht="12" customHeight="1" x14ac:dyDescent="0.25">
      <c r="A125" s="15" t="s">
        <v>37</v>
      </c>
      <c r="B125" s="23" t="s">
        <v>221</v>
      </c>
      <c r="C125" s="71"/>
      <c r="D125" s="71">
        <v>2500000</v>
      </c>
    </row>
    <row r="126" spans="1:4" ht="12" customHeight="1" x14ac:dyDescent="0.25">
      <c r="A126" s="15" t="s">
        <v>39</v>
      </c>
      <c r="B126" s="21" t="s">
        <v>222</v>
      </c>
      <c r="C126" s="71"/>
      <c r="D126" s="71"/>
    </row>
    <row r="127" spans="1:4" ht="12" customHeight="1" x14ac:dyDescent="0.25">
      <c r="A127" s="15" t="s">
        <v>223</v>
      </c>
      <c r="B127" s="72" t="s">
        <v>224</v>
      </c>
      <c r="C127" s="71"/>
      <c r="D127" s="71"/>
    </row>
    <row r="128" spans="1:4" ht="12.75" customHeight="1" x14ac:dyDescent="0.25">
      <c r="A128" s="15" t="s">
        <v>225</v>
      </c>
      <c r="B128" s="62" t="s">
        <v>198</v>
      </c>
      <c r="C128" s="71"/>
      <c r="D128" s="71"/>
    </row>
    <row r="129" spans="1:4" ht="12" customHeight="1" x14ac:dyDescent="0.25">
      <c r="A129" s="15" t="s">
        <v>226</v>
      </c>
      <c r="B129" s="62" t="s">
        <v>227</v>
      </c>
      <c r="C129" s="71"/>
      <c r="D129" s="71">
        <v>0</v>
      </c>
    </row>
    <row r="130" spans="1:4" ht="12" customHeight="1" x14ac:dyDescent="0.25">
      <c r="A130" s="15" t="s">
        <v>228</v>
      </c>
      <c r="B130" s="62" t="s">
        <v>229</v>
      </c>
      <c r="C130" s="71"/>
      <c r="D130" s="71"/>
    </row>
    <row r="131" spans="1:4" ht="12" customHeight="1" x14ac:dyDescent="0.25">
      <c r="A131" s="15" t="s">
        <v>230</v>
      </c>
      <c r="B131" s="62" t="s">
        <v>204</v>
      </c>
      <c r="C131" s="71"/>
      <c r="D131" s="71"/>
    </row>
    <row r="132" spans="1:4" ht="12" customHeight="1" x14ac:dyDescent="0.25">
      <c r="A132" s="15" t="s">
        <v>231</v>
      </c>
      <c r="B132" s="62" t="s">
        <v>232</v>
      </c>
      <c r="C132" s="71"/>
      <c r="D132" s="71"/>
    </row>
    <row r="133" spans="1:4" ht="14.25" customHeight="1" thickBot="1" x14ac:dyDescent="0.3">
      <c r="A133" s="63" t="s">
        <v>233</v>
      </c>
      <c r="B133" s="62" t="s">
        <v>234</v>
      </c>
      <c r="C133" s="73"/>
      <c r="D133" s="73">
        <v>2500000</v>
      </c>
    </row>
    <row r="134" spans="1:4" ht="12" customHeight="1" thickBot="1" x14ac:dyDescent="0.3">
      <c r="A134" s="11" t="s">
        <v>41</v>
      </c>
      <c r="B134" s="74" t="s">
        <v>235</v>
      </c>
      <c r="C134" s="13">
        <f>+C99+C120</f>
        <v>103963919</v>
      </c>
      <c r="D134" s="13">
        <f>+D99+D120</f>
        <v>186413755</v>
      </c>
    </row>
    <row r="135" spans="1:4" ht="12" customHeight="1" thickBot="1" x14ac:dyDescent="0.3">
      <c r="A135" s="11" t="s">
        <v>236</v>
      </c>
      <c r="B135" s="74" t="s">
        <v>237</v>
      </c>
      <c r="C135" s="13">
        <f>+C136+C137+C138</f>
        <v>0</v>
      </c>
      <c r="D135" s="13">
        <f>+D136+D137+D138</f>
        <v>0</v>
      </c>
    </row>
    <row r="136" spans="1:4" ht="12" customHeight="1" x14ac:dyDescent="0.25">
      <c r="A136" s="15" t="s">
        <v>57</v>
      </c>
      <c r="B136" s="70" t="s">
        <v>238</v>
      </c>
      <c r="C136" s="71"/>
      <c r="D136" s="71"/>
    </row>
    <row r="137" spans="1:4" ht="12" customHeight="1" x14ac:dyDescent="0.25">
      <c r="A137" s="15" t="s">
        <v>65</v>
      </c>
      <c r="B137" s="70" t="s">
        <v>239</v>
      </c>
      <c r="C137" s="71"/>
      <c r="D137" s="71">
        <v>0</v>
      </c>
    </row>
    <row r="138" spans="1:4" ht="12" customHeight="1" thickBot="1" x14ac:dyDescent="0.3">
      <c r="A138" s="63" t="s">
        <v>67</v>
      </c>
      <c r="B138" s="70" t="s">
        <v>240</v>
      </c>
      <c r="C138" s="71"/>
      <c r="D138" s="71"/>
    </row>
    <row r="139" spans="1:4" ht="12" customHeight="1" thickBot="1" x14ac:dyDescent="0.3">
      <c r="A139" s="11" t="s">
        <v>71</v>
      </c>
      <c r="B139" s="74" t="s">
        <v>241</v>
      </c>
      <c r="C139" s="13">
        <f>SUM(C140:C145)</f>
        <v>0</v>
      </c>
      <c r="D139" s="13">
        <f>SUM(D140:D145)</f>
        <v>0</v>
      </c>
    </row>
    <row r="140" spans="1:4" ht="12" customHeight="1" x14ac:dyDescent="0.25">
      <c r="A140" s="15" t="s">
        <v>73</v>
      </c>
      <c r="B140" s="75" t="s">
        <v>242</v>
      </c>
      <c r="C140" s="71"/>
      <c r="D140" s="71"/>
    </row>
    <row r="141" spans="1:4" ht="12" customHeight="1" x14ac:dyDescent="0.25">
      <c r="A141" s="15" t="s">
        <v>75</v>
      </c>
      <c r="B141" s="75" t="s">
        <v>243</v>
      </c>
      <c r="C141" s="71"/>
      <c r="D141" s="71"/>
    </row>
    <row r="142" spans="1:4" ht="12" customHeight="1" x14ac:dyDescent="0.25">
      <c r="A142" s="15" t="s">
        <v>77</v>
      </c>
      <c r="B142" s="75" t="s">
        <v>244</v>
      </c>
      <c r="C142" s="71"/>
      <c r="D142" s="71"/>
    </row>
    <row r="143" spans="1:4" ht="12" customHeight="1" x14ac:dyDescent="0.25">
      <c r="A143" s="15" t="s">
        <v>79</v>
      </c>
      <c r="B143" s="75" t="s">
        <v>245</v>
      </c>
      <c r="C143" s="71"/>
      <c r="D143" s="71"/>
    </row>
    <row r="144" spans="1:4" ht="12" customHeight="1" x14ac:dyDescent="0.25">
      <c r="A144" s="15" t="s">
        <v>81</v>
      </c>
      <c r="B144" s="75" t="s">
        <v>246</v>
      </c>
      <c r="C144" s="71"/>
      <c r="D144" s="71"/>
    </row>
    <row r="145" spans="1:9" ht="12" customHeight="1" thickBot="1" x14ac:dyDescent="0.3">
      <c r="A145" s="63" t="s">
        <v>83</v>
      </c>
      <c r="B145" s="75" t="s">
        <v>247</v>
      </c>
      <c r="C145" s="71"/>
      <c r="D145" s="71"/>
    </row>
    <row r="146" spans="1:9" ht="12" customHeight="1" thickBot="1" x14ac:dyDescent="0.3">
      <c r="A146" s="11" t="s">
        <v>95</v>
      </c>
      <c r="B146" s="74" t="s">
        <v>248</v>
      </c>
      <c r="C146" s="27">
        <f>+C147+C148+C149+C150</f>
        <v>1421796</v>
      </c>
      <c r="D146" s="27">
        <f>+D147+D148+D149+D150</f>
        <v>2843592</v>
      </c>
    </row>
    <row r="147" spans="1:9" ht="12" customHeight="1" x14ac:dyDescent="0.25">
      <c r="A147" s="15" t="s">
        <v>97</v>
      </c>
      <c r="B147" s="75" t="s">
        <v>249</v>
      </c>
      <c r="C147" s="71"/>
      <c r="D147" s="71"/>
    </row>
    <row r="148" spans="1:9" ht="12" customHeight="1" x14ac:dyDescent="0.25">
      <c r="A148" s="15" t="s">
        <v>99</v>
      </c>
      <c r="B148" s="75" t="s">
        <v>250</v>
      </c>
      <c r="C148" s="71">
        <v>1421796</v>
      </c>
      <c r="D148" s="71">
        <v>2843592</v>
      </c>
    </row>
    <row r="149" spans="1:9" ht="12" customHeight="1" x14ac:dyDescent="0.25">
      <c r="A149" s="15" t="s">
        <v>101</v>
      </c>
      <c r="B149" s="75" t="s">
        <v>251</v>
      </c>
      <c r="C149" s="71"/>
      <c r="D149" s="71"/>
    </row>
    <row r="150" spans="1:9" ht="12" customHeight="1" thickBot="1" x14ac:dyDescent="0.3">
      <c r="A150" s="63" t="s">
        <v>103</v>
      </c>
      <c r="B150" s="76" t="s">
        <v>252</v>
      </c>
      <c r="C150" s="71">
        <v>0</v>
      </c>
      <c r="D150" s="71">
        <v>0</v>
      </c>
    </row>
    <row r="151" spans="1:9" ht="12" customHeight="1" thickBot="1" x14ac:dyDescent="0.3">
      <c r="A151" s="11" t="s">
        <v>253</v>
      </c>
      <c r="B151" s="74" t="s">
        <v>254</v>
      </c>
      <c r="C151" s="77">
        <f>SUM(C152:C156)</f>
        <v>0</v>
      </c>
      <c r="D151" s="77">
        <f>SUM(D152:D156)</f>
        <v>0</v>
      </c>
    </row>
    <row r="152" spans="1:9" ht="12" customHeight="1" x14ac:dyDescent="0.25">
      <c r="A152" s="15" t="s">
        <v>109</v>
      </c>
      <c r="B152" s="75" t="s">
        <v>255</v>
      </c>
      <c r="C152" s="71"/>
      <c r="D152" s="71"/>
    </row>
    <row r="153" spans="1:9" ht="12" customHeight="1" x14ac:dyDescent="0.25">
      <c r="A153" s="15" t="s">
        <v>111</v>
      </c>
      <c r="B153" s="75" t="s">
        <v>256</v>
      </c>
      <c r="C153" s="71"/>
      <c r="D153" s="71"/>
    </row>
    <row r="154" spans="1:9" ht="12" customHeight="1" x14ac:dyDescent="0.25">
      <c r="A154" s="15" t="s">
        <v>113</v>
      </c>
      <c r="B154" s="75" t="s">
        <v>257</v>
      </c>
      <c r="C154" s="71"/>
      <c r="D154" s="71"/>
    </row>
    <row r="155" spans="1:9" ht="12" customHeight="1" x14ac:dyDescent="0.25">
      <c r="A155" s="15" t="s">
        <v>115</v>
      </c>
      <c r="B155" s="75" t="s">
        <v>258</v>
      </c>
      <c r="C155" s="71"/>
      <c r="D155" s="71"/>
    </row>
    <row r="156" spans="1:9" ht="12" customHeight="1" thickBot="1" x14ac:dyDescent="0.3">
      <c r="A156" s="15" t="s">
        <v>259</v>
      </c>
      <c r="B156" s="75" t="s">
        <v>260</v>
      </c>
      <c r="C156" s="71"/>
      <c r="D156" s="71"/>
    </row>
    <row r="157" spans="1:9" ht="12" customHeight="1" thickBot="1" x14ac:dyDescent="0.3">
      <c r="A157" s="11" t="s">
        <v>117</v>
      </c>
      <c r="B157" s="74" t="s">
        <v>261</v>
      </c>
      <c r="C157" s="78"/>
      <c r="D157" s="78"/>
    </row>
    <row r="158" spans="1:9" ht="12" customHeight="1" thickBot="1" x14ac:dyDescent="0.3">
      <c r="A158" s="11" t="s">
        <v>262</v>
      </c>
      <c r="B158" s="74" t="s">
        <v>263</v>
      </c>
      <c r="C158" s="78"/>
      <c r="D158" s="78"/>
    </row>
    <row r="159" spans="1:9" ht="15" customHeight="1" thickBot="1" x14ac:dyDescent="0.3">
      <c r="A159" s="11" t="s">
        <v>264</v>
      </c>
      <c r="B159" s="74" t="s">
        <v>265</v>
      </c>
      <c r="C159" s="79">
        <f>+C135+C139+C146+C151+C157+C158</f>
        <v>1421796</v>
      </c>
      <c r="D159" s="79">
        <f>+D135+D139+D146+D151+D157+D158</f>
        <v>2843592</v>
      </c>
      <c r="F159" s="80"/>
      <c r="G159" s="81"/>
      <c r="H159" s="81"/>
      <c r="I159" s="81"/>
    </row>
    <row r="160" spans="1:9" s="14" customFormat="1" ht="12.95" customHeight="1" thickBot="1" x14ac:dyDescent="0.25">
      <c r="A160" s="82" t="s">
        <v>266</v>
      </c>
      <c r="B160" s="83" t="s">
        <v>267</v>
      </c>
      <c r="C160" s="79">
        <f>+C134+C159</f>
        <v>105385715</v>
      </c>
      <c r="D160" s="79">
        <f>+D134+D159</f>
        <v>189257347</v>
      </c>
    </row>
    <row r="161" spans="1:4" ht="7.5" customHeight="1" x14ac:dyDescent="0.25"/>
    <row r="162" spans="1:4" x14ac:dyDescent="0.25">
      <c r="A162" s="96" t="s">
        <v>268</v>
      </c>
      <c r="B162" s="96"/>
      <c r="C162" s="96"/>
      <c r="D162" s="1"/>
    </row>
    <row r="163" spans="1:4" ht="15" customHeight="1" thickBot="1" x14ac:dyDescent="0.3">
      <c r="A163" s="93" t="s">
        <v>269</v>
      </c>
      <c r="B163" s="93"/>
      <c r="C163" s="3"/>
      <c r="D163" s="3" t="s">
        <v>270</v>
      </c>
    </row>
    <row r="164" spans="1:4" ht="22.5" customHeight="1" thickBot="1" x14ac:dyDescent="0.3">
      <c r="A164" s="11">
        <v>1</v>
      </c>
      <c r="B164" s="86" t="s">
        <v>271</v>
      </c>
      <c r="C164" s="13">
        <f>+C64-C134</f>
        <v>-15443955</v>
      </c>
      <c r="D164" s="13">
        <f>+D64-D134</f>
        <v>-14022159</v>
      </c>
    </row>
    <row r="165" spans="1:4" ht="34.5" customHeight="1" thickBot="1" x14ac:dyDescent="0.3">
      <c r="A165" s="11" t="s">
        <v>27</v>
      </c>
      <c r="B165" s="86" t="s">
        <v>272</v>
      </c>
      <c r="C165" s="13">
        <f>+C91-C159</f>
        <v>15443955</v>
      </c>
      <c r="D165" s="13">
        <f>+D91-D159</f>
        <v>14022159</v>
      </c>
    </row>
  </sheetData>
  <mergeCells count="6">
    <mergeCell ref="A163:B163"/>
    <mergeCell ref="A1:C1"/>
    <mergeCell ref="A4:B4"/>
    <mergeCell ref="A95:C95"/>
    <mergeCell ref="A96:B96"/>
    <mergeCell ref="A162:C1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Kölesd Önkormányzat</cp:lastModifiedBy>
  <dcterms:created xsi:type="dcterms:W3CDTF">2018-05-29T06:52:07Z</dcterms:created>
  <dcterms:modified xsi:type="dcterms:W3CDTF">2018-05-29T14:23:28Z</dcterms:modified>
</cp:coreProperties>
</file>